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I:\AGE\GEPRE\ASSESSORAMENTO GESTÃO DE RISCOS NAS CONTRATAÇÕES PÚBLICAS\REVISÃO MAPA ECI 2025\"/>
    </mc:Choice>
  </mc:AlternateContent>
  <xr:revisionPtr revIDLastSave="0" documentId="13_ncr:1_{094931DD-2D6E-4D47-8C0B-0EBFA89D1E8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STRUÇÕES PREENCHIMENTO" sheetId="8" r:id="rId1"/>
    <sheet name="RISCOS E AVALIAÇÃO " sheetId="2" r:id="rId2"/>
    <sheet name="PLANO DE TRATAMENTO" sheetId="6" r:id="rId3"/>
    <sheet name="Lista " sheetId="7" state="hidden" r:id="rId4"/>
  </sheets>
  <definedNames>
    <definedName name="_xlnm._FilterDatabase" localSheetId="2" hidden="1">'PLANO DE TRATAMENTO'!$B$35:$B$38</definedName>
    <definedName name="_xlnm.Print_Area" localSheetId="2">'PLANO DE TRATAMENTO'!$A$1:$H$15</definedName>
    <definedName name="_xlnm.Print_Area" localSheetId="1">'RISCOS E AVALIAÇÃO '!$A$1:$F$236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3" i="2" l="1"/>
  <c r="E233" i="2" l="1"/>
  <c r="D234" i="2"/>
  <c r="D221" i="2" l="1"/>
  <c r="D199" i="2"/>
  <c r="D186" i="2"/>
  <c r="E185" i="2"/>
  <c r="D178" i="2"/>
  <c r="D167" i="2"/>
  <c r="D139" i="2" l="1"/>
  <c r="D108" i="2"/>
  <c r="E106" i="2"/>
  <c r="D97" i="2"/>
  <c r="E95" i="2"/>
  <c r="D73" i="2"/>
  <c r="E71" i="2"/>
  <c r="D118" i="2" l="1"/>
  <c r="D60" i="2"/>
  <c r="D29" i="2"/>
  <c r="E28" i="2" l="1"/>
  <c r="D48" i="2" l="1"/>
  <c r="E47" i="2"/>
  <c r="E46" i="2"/>
  <c r="E45" i="2"/>
  <c r="E17" i="2"/>
  <c r="D38" i="2"/>
  <c r="E37" i="2"/>
  <c r="E36" i="2"/>
  <c r="E29" i="2"/>
  <c r="E27" i="2"/>
  <c r="E26" i="2"/>
  <c r="D19" i="2"/>
  <c r="E19" i="2" s="1"/>
  <c r="E15" i="2"/>
  <c r="E16" i="2"/>
  <c r="E18" i="2"/>
  <c r="E118" i="2" l="1"/>
  <c r="D211" i="2" l="1"/>
  <c r="D130" i="2"/>
  <c r="D87" i="2"/>
  <c r="D236" i="2" l="1"/>
  <c r="E234" i="2"/>
  <c r="E232" i="2"/>
  <c r="E231" i="2"/>
  <c r="E230" i="2"/>
  <c r="E221" i="2"/>
  <c r="E220" i="2"/>
  <c r="E219" i="2"/>
  <c r="E218" i="2"/>
  <c r="E211" i="2"/>
  <c r="E210" i="2"/>
  <c r="E209" i="2"/>
  <c r="E208" i="2"/>
  <c r="E199" i="2"/>
  <c r="E198" i="2"/>
  <c r="E197" i="2"/>
  <c r="E196" i="2"/>
  <c r="E195" i="2"/>
  <c r="E194" i="2"/>
  <c r="E186" i="2"/>
  <c r="E184" i="2"/>
  <c r="E178" i="2"/>
  <c r="E177" i="2"/>
  <c r="E176" i="2"/>
  <c r="E175" i="2"/>
  <c r="E174" i="2"/>
  <c r="E167" i="2"/>
  <c r="E166" i="2"/>
  <c r="E165" i="2"/>
  <c r="E164" i="2"/>
  <c r="E163" i="2"/>
  <c r="E162" i="2"/>
  <c r="E161" i="2"/>
  <c r="E153" i="2"/>
  <c r="E152" i="2"/>
  <c r="E151" i="2"/>
  <c r="E150" i="2"/>
  <c r="E149" i="2"/>
  <c r="E148" i="2"/>
  <c r="E139" i="2"/>
  <c r="E138" i="2"/>
  <c r="E137" i="2"/>
  <c r="E129" i="2"/>
  <c r="E128" i="2"/>
  <c r="E127" i="2"/>
  <c r="E126" i="2"/>
  <c r="E117" i="2"/>
  <c r="E116" i="2"/>
  <c r="E115" i="2"/>
  <c r="E114" i="2"/>
  <c r="E108" i="2"/>
  <c r="E107" i="2"/>
  <c r="E105" i="2"/>
  <c r="E97" i="2"/>
  <c r="E96" i="2"/>
  <c r="E94" i="2"/>
  <c r="E93" i="2"/>
  <c r="E92" i="2"/>
  <c r="E87" i="2"/>
  <c r="E86" i="2"/>
  <c r="E85" i="2"/>
  <c r="E84" i="2"/>
  <c r="E73" i="2"/>
  <c r="E72" i="2"/>
  <c r="E70" i="2"/>
  <c r="E60" i="2"/>
  <c r="E59" i="2"/>
  <c r="E58" i="2"/>
  <c r="E57" i="2"/>
  <c r="E55" i="2"/>
  <c r="E56" i="2"/>
  <c r="E48" i="2"/>
  <c r="E38" i="2"/>
  <c r="E236" i="2" l="1"/>
  <c r="E130" i="2"/>
</calcChain>
</file>

<file path=xl/sharedStrings.xml><?xml version="1.0" encoding="utf-8"?>
<sst xmlns="http://schemas.openxmlformats.org/spreadsheetml/2006/main" count="545" uniqueCount="320">
  <si>
    <t>Falta de conhecimento dos servidores dos setores requisitantes</t>
  </si>
  <si>
    <t>Contratação emergencial</t>
  </si>
  <si>
    <t>Prorrogação irregular ou desvantajosa de contratos</t>
  </si>
  <si>
    <t>Conluio entre agentes públicos e licitantes</t>
  </si>
  <si>
    <t>Pesquisas de preços inadequadas</t>
  </si>
  <si>
    <t>Perda de credibilidade e prejuízo reputacional</t>
  </si>
  <si>
    <t>Contratação com sobrepreço</t>
  </si>
  <si>
    <t>Judicialização do processo licitatório</t>
  </si>
  <si>
    <t>Equipe envolvida sem conhecimento de fontes e bases de preços para consultas</t>
  </si>
  <si>
    <t>Prejuízo ao erário</t>
  </si>
  <si>
    <t>Proposta fictícia, de fachada ou de cobertura com intuito de aparentar competitividade</t>
  </si>
  <si>
    <t>Desperdício de recurso público</t>
  </si>
  <si>
    <t>Conflito de interesse dos servidores designados como fiscais e/ou gestores do contrato</t>
  </si>
  <si>
    <t>Precarização do serviço prestado</t>
  </si>
  <si>
    <t>Má prestação de serviço</t>
  </si>
  <si>
    <t>Pagamento de juros, multas e mora</t>
  </si>
  <si>
    <t>Sobrepreço</t>
  </si>
  <si>
    <t>R1</t>
  </si>
  <si>
    <t>R2</t>
  </si>
  <si>
    <t>R3</t>
  </si>
  <si>
    <t>RISCO</t>
  </si>
  <si>
    <t>R4</t>
  </si>
  <si>
    <t>R5</t>
  </si>
  <si>
    <t>R6</t>
  </si>
  <si>
    <t>R7</t>
  </si>
  <si>
    <t>R8</t>
  </si>
  <si>
    <t>R10</t>
  </si>
  <si>
    <t>R11</t>
  </si>
  <si>
    <t xml:space="preserve">Falha na definição do preço referencial </t>
  </si>
  <si>
    <t>Licitação deserta ou fracassada</t>
  </si>
  <si>
    <t>Falha na divulgação do edital</t>
  </si>
  <si>
    <t>Preço referencial inexequível</t>
  </si>
  <si>
    <t>Não utilização de bancos de preços disponíveis</t>
  </si>
  <si>
    <t xml:space="preserve">Pesquisa inadequada de preços </t>
  </si>
  <si>
    <t>Aquisições com sobrepreço</t>
  </si>
  <si>
    <t>Comprometimento reputacional do órgão contratante</t>
  </si>
  <si>
    <t>Atraso na aquisição/contratação do bem ou serviço</t>
  </si>
  <si>
    <t>R12</t>
  </si>
  <si>
    <t>R13</t>
  </si>
  <si>
    <t>R14</t>
  </si>
  <si>
    <t>R15</t>
  </si>
  <si>
    <t>R16</t>
  </si>
  <si>
    <t>R17</t>
  </si>
  <si>
    <t xml:space="preserve">Falta de recursos operacionais suficientes para realizar a fiscalização </t>
  </si>
  <si>
    <t>FASE - PREPARATÓRIA OU DE PLANEJAMENTO</t>
  </si>
  <si>
    <t>FASE - GESTÃO DO CONTRATO</t>
  </si>
  <si>
    <t>R18</t>
  </si>
  <si>
    <t>R19</t>
  </si>
  <si>
    <t>R20</t>
  </si>
  <si>
    <t>Conluio entre fiscal do contrato e o contratado</t>
  </si>
  <si>
    <t>Superfaturamento</t>
  </si>
  <si>
    <t>Fiscalização inexistente ou inadequada da execução contratual</t>
  </si>
  <si>
    <t>Atraso ou paralisação da execução contratual</t>
  </si>
  <si>
    <t>Orçamentos inexequíveis</t>
  </si>
  <si>
    <t>Prejuízo ao erário e à sociedade</t>
  </si>
  <si>
    <t>Nulidade do processo licitatório</t>
  </si>
  <si>
    <t>Recusa de assinatura contratual pelo licitante vencedor</t>
  </si>
  <si>
    <t>Direcionamento da licitação</t>
  </si>
  <si>
    <t xml:space="preserve">Demora da oficialização da demanda </t>
  </si>
  <si>
    <t>Falta de planejamento</t>
  </si>
  <si>
    <t>Existência de cláusulas que restrigem a competitividade</t>
  </si>
  <si>
    <t>Falta de publicidade ou prazo insuficiente</t>
  </si>
  <si>
    <t>Falhas técnicas e formais do edital</t>
  </si>
  <si>
    <t>Falha nas respostas aos pedidos de esclarecimento e de impugnação</t>
  </si>
  <si>
    <t xml:space="preserve">Falha na fiscalização contratual </t>
  </si>
  <si>
    <t>Ingerência indevida de terceiros</t>
  </si>
  <si>
    <t>Inobservância das obrigações contratuais</t>
  </si>
  <si>
    <t>Favorecimento indevido ao contratado</t>
  </si>
  <si>
    <t>Má-fé do contratado</t>
  </si>
  <si>
    <t>Dano ao patrimônio público</t>
  </si>
  <si>
    <t>Medição de quantidades superiores às executadas ou fornecidas</t>
  </si>
  <si>
    <t>Deficiência na execução do objeto que resulte em diminuição da sua qualidade, vida útil ou segurança</t>
  </si>
  <si>
    <t>Atraso no pagamento dos serviços</t>
  </si>
  <si>
    <t>Atraso na expedição da ordem de serviço</t>
  </si>
  <si>
    <t>Pagamento por indenização</t>
  </si>
  <si>
    <t>Limite de vigência contratual atingido</t>
  </si>
  <si>
    <t>Dano ao patrimônio público e à sociedade</t>
  </si>
  <si>
    <t>Demora na entrega de bem ou serviço</t>
  </si>
  <si>
    <t>Falta de disponibilidade orçamentária e financeira</t>
  </si>
  <si>
    <t>Descumprimento da ordem cronológica de pagamento</t>
  </si>
  <si>
    <t>Fatos supervenientes tais como licenças, autorizações, desapropriações, etc</t>
  </si>
  <si>
    <t>Desequilíbrio econômico-financeiro do contrato</t>
  </si>
  <si>
    <t>Mudança no escopo do contrato</t>
  </si>
  <si>
    <t>Mudanças nas condições econômicas (variações cambiais, instabilidade financeira, etc)</t>
  </si>
  <si>
    <t>Mudanças nas leis e regulamentos</t>
  </si>
  <si>
    <t>Falhas nos estudos de demanda, estimativas de custos e precificação dos contratos</t>
  </si>
  <si>
    <t>Distrato contratual</t>
  </si>
  <si>
    <t>Paralisação ou distrato contratual</t>
  </si>
  <si>
    <t xml:space="preserve">Modelagem de contratação inadequada ou não vantajosa </t>
  </si>
  <si>
    <t xml:space="preserve">Precarização da prestação de serviço </t>
  </si>
  <si>
    <t xml:space="preserve">Perda de credibilidade e prejuízo reputacional do contratante </t>
  </si>
  <si>
    <t xml:space="preserve">Cláusulas contratuais imprecisas quanto aos critérios de medição e recebimento </t>
  </si>
  <si>
    <t>Distrato/rescisão contratual</t>
  </si>
  <si>
    <t>Fiscais sem as competências necessárias, sem conhecimento do objeto e/ou condições para desempenho das atividades</t>
  </si>
  <si>
    <t>Recebimento do objeto do contrato em desacordo com as especificações</t>
  </si>
  <si>
    <t>Não apontamento de irregularidades ou desvios pelo fiscal</t>
  </si>
  <si>
    <t xml:space="preserve">Fragilidade no processo de apuração de responsabilidade </t>
  </si>
  <si>
    <t>Falta de conhecimento técnico por parte dos agentes públicos</t>
  </si>
  <si>
    <t>Falha na aplicação e/ou cálculo dos índices e períodos de reajuste</t>
  </si>
  <si>
    <t>Deliberação inadequada quanto ao pedido de alteração, aditivo, reajuste ou reequilíbrio contratual</t>
  </si>
  <si>
    <t>Descumprimento das condições de habilitação pela contratada durante execução contratual</t>
  </si>
  <si>
    <t>Falha na fiscalização contratual</t>
  </si>
  <si>
    <t>Perda das condições de habilitação do contratado</t>
  </si>
  <si>
    <t>Atraso ou não concessão de reajuste contratual</t>
  </si>
  <si>
    <t>Atrasos e interrupções na execução contratual</t>
  </si>
  <si>
    <t>Inexistente</t>
  </si>
  <si>
    <t>Fraco</t>
  </si>
  <si>
    <t>Mediano</t>
  </si>
  <si>
    <t>Forte</t>
  </si>
  <si>
    <t>Falta de conhecimento dos agentes públicos dos setores requisitantes</t>
  </si>
  <si>
    <t>Exigências excessivas ou restritivas relacionadas ao objeto e/ou à 
qualificação do licitante</t>
  </si>
  <si>
    <t>Não observância dos requisitos legais</t>
  </si>
  <si>
    <t>Falta de comunicação entre área requisitante e agentes públicos responsáveis pela contratação</t>
  </si>
  <si>
    <t>Inexistência ou falhas no planejamento de compras anual</t>
  </si>
  <si>
    <t>Falta de conhecimento do planejamento de compras anual por parte dos agentes públicos responsáveis pela contratação</t>
  </si>
  <si>
    <t>Falta do produto ou serviço</t>
  </si>
  <si>
    <t>Desperdício de recursos com nova publicação</t>
  </si>
  <si>
    <t>Erro na especificação do bem ou serviço</t>
  </si>
  <si>
    <t>Fiscal ou Gestor do contrato sem conhecimento técnico do bem ou serviço contratado</t>
  </si>
  <si>
    <t>Conflito de interesses do agente público</t>
  </si>
  <si>
    <t>Contratação de empresa não qualificada</t>
  </si>
  <si>
    <t>Satisfatório</t>
  </si>
  <si>
    <t>Escala de Avaliação dos Controles Existentes</t>
  </si>
  <si>
    <t>DESCRIÇÃO</t>
  </si>
  <si>
    <t>FAIXA</t>
  </si>
  <si>
    <t>Insuficiente</t>
  </si>
  <si>
    <t>0 a 30</t>
  </si>
  <si>
    <t>31 a 69</t>
  </si>
  <si>
    <t>70 a 79</t>
  </si>
  <si>
    <t>80 a 100</t>
  </si>
  <si>
    <t>CONTROLES SUGERIDOS</t>
  </si>
  <si>
    <t>POSSÍVEIS CAUSAS</t>
  </si>
  <si>
    <t>Alteração contratual indevida</t>
  </si>
  <si>
    <t>QUEM SERÁ O RESPONSÁVEL</t>
  </si>
  <si>
    <t>Nº</t>
  </si>
  <si>
    <t>AVALIAÇÃO</t>
  </si>
  <si>
    <t>N.º DO RISCO</t>
  </si>
  <si>
    <t xml:space="preserve">1. </t>
  </si>
  <si>
    <t xml:space="preserve">2. </t>
  </si>
  <si>
    <t>AVALIAÇÃO DE CONTROLE EXISTENTE</t>
  </si>
  <si>
    <t>Controle inexistente ou não funcional</t>
  </si>
  <si>
    <t>Controle concebido e/ou aplicado caso a caso, sendo a responsabilidade individual e com elevado grau de confiança no conhecimento e experiência das pessoas</t>
  </si>
  <si>
    <t>Controle mitiga alguns aspectos do risco, mas não contempla todos devido a deficiências na sua concepção e/ou nas ferramentas utilizadas para sua execução</t>
  </si>
  <si>
    <t>Controle implementado e sustentado por ferramentas adequadas que mitiga o risco satisfatoriamente podendo ser aperfeiçoado</t>
  </si>
  <si>
    <t>Controle implementado pode ser considerado a melhor prática e mitiga todos os aspectos relevantes do risco</t>
  </si>
  <si>
    <t>NOTA</t>
  </si>
  <si>
    <t>QUALIFICAÇÃO</t>
  </si>
  <si>
    <t xml:space="preserve">3. </t>
  </si>
  <si>
    <t>INDICADOR DE NÍVEL DOS CONTROLES</t>
  </si>
  <si>
    <t>INDICADOR PARCIAL DE NÍVEL DOS CONTROLES</t>
  </si>
  <si>
    <t>INDICADOR GLOBAL DE NÍVEL DOS CONTROLES</t>
  </si>
  <si>
    <t>Frágil</t>
  </si>
  <si>
    <t>médio</t>
  </si>
  <si>
    <t>consistente</t>
  </si>
  <si>
    <t>Médio</t>
  </si>
  <si>
    <t>Consistente</t>
  </si>
  <si>
    <t xml:space="preserve">INDICADOR </t>
  </si>
  <si>
    <t>POSSÍVEIS CONSEQUÊNCIAS</t>
  </si>
  <si>
    <t>RESPONSÁVEL:</t>
  </si>
  <si>
    <t>DATA:</t>
  </si>
  <si>
    <t>Compras mal planejadas e sem observar critérios de priorização</t>
  </si>
  <si>
    <t>Perda de ganhos de escala e de melhores condições de negociação</t>
  </si>
  <si>
    <t>Compras desvantajosas em regime de emergência</t>
  </si>
  <si>
    <t xml:space="preserve">4. </t>
  </si>
  <si>
    <t>7.</t>
  </si>
  <si>
    <t>8.</t>
  </si>
  <si>
    <t>9.</t>
  </si>
  <si>
    <t>10.</t>
  </si>
  <si>
    <t>11.</t>
  </si>
  <si>
    <t>12.</t>
  </si>
  <si>
    <t xml:space="preserve">5. </t>
  </si>
  <si>
    <t xml:space="preserve">6. </t>
  </si>
  <si>
    <t>13.</t>
  </si>
  <si>
    <t>QUANDO SERÁ
 REALIZADO</t>
  </si>
  <si>
    <t xml:space="preserve">ONDE SERÁ 
REALIZADO </t>
  </si>
  <si>
    <t xml:space="preserve">COMO SERÁ 
REALIZADO </t>
  </si>
  <si>
    <t xml:space="preserve"> QUANTO 
CUSTARÁ </t>
  </si>
  <si>
    <t>POR QUE 
SERÁ FEITO</t>
  </si>
  <si>
    <t xml:space="preserve">INSTRUÇÕES DE PREENCHIMENTO </t>
  </si>
  <si>
    <t>MAPA DE ESTRUTURAÇÃO DOS CONTROLES INTERNOS DO PROCESSO DE CONTRATAÇÃO PÚBLICA</t>
  </si>
  <si>
    <r>
      <t xml:space="preserve">CABEÇALHO: </t>
    </r>
    <r>
      <rPr>
        <sz val="11"/>
        <color theme="1"/>
        <rFont val="Arial"/>
        <family val="2"/>
      </rPr>
      <t>Preencher com o nome da Secretaria/Órgão, do responsável pela análise/avaliação e data da avaliação</t>
    </r>
  </si>
  <si>
    <r>
      <t xml:space="preserve">AVALIAÇÃO: </t>
    </r>
    <r>
      <rPr>
        <sz val="11"/>
        <color theme="1"/>
        <rFont val="Arial"/>
        <family val="2"/>
      </rPr>
      <t>Avaliar a existência de controles ou a sua eficiência, na Secretaria/Órgão, para cada controle sugerido,  selecionando a nota (1 a 5)  a ser atribuída a cada um deles, conforme tabela abaixo:</t>
    </r>
    <r>
      <rPr>
        <sz val="12"/>
        <color theme="1"/>
        <rFont val="Arial"/>
        <family val="2"/>
      </rPr>
      <t xml:space="preserve">   </t>
    </r>
  </si>
  <si>
    <r>
      <t xml:space="preserve">INDICADOR PARCIAL DE NÍVEL DOS CONTROLES: </t>
    </r>
    <r>
      <rPr>
        <sz val="11"/>
        <color theme="1"/>
        <rFont val="Arial"/>
        <family val="2"/>
      </rPr>
      <t>Ao atribuir as notas aos controles é calculado automaticamente o indicador para cada risco, conforme tabela abaixo:</t>
    </r>
  </si>
  <si>
    <r>
      <t>INDICADOR GLOBAL DOS CONTROLES: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Ao final da planilha é calculado automaticamente o indicador global que indica o nível de consistência e eficácia operacional dos controles internos da área de licitações e contratos na Secretaria/Órgão, conforme tabela acima</t>
    </r>
  </si>
  <si>
    <r>
      <t>C-1)</t>
    </r>
    <r>
      <rPr>
        <b/>
        <sz val="14"/>
        <color theme="1"/>
        <rFont val="Arial"/>
        <family val="2"/>
      </rPr>
      <t xml:space="preserve"> Capacitação</t>
    </r>
    <r>
      <rPr>
        <sz val="14"/>
        <color theme="1"/>
        <rFont val="Arial"/>
        <family val="2"/>
      </rPr>
      <t>: programa de capacitação continuada dos agentes públicos que participam do processo de licitação e contratação</t>
    </r>
  </si>
  <si>
    <r>
      <t xml:space="preserve">C-1) </t>
    </r>
    <r>
      <rPr>
        <b/>
        <sz val="14"/>
        <color theme="1"/>
        <rFont val="Arial"/>
        <family val="2"/>
      </rPr>
      <t xml:space="preserve">Capacitação: </t>
    </r>
    <r>
      <rPr>
        <sz val="14"/>
        <color theme="1"/>
        <rFont val="Arial"/>
        <family val="2"/>
      </rPr>
      <t>programa de capacitação continuada dos agentes públicos que participam do processo de licitação e contratação</t>
    </r>
  </si>
  <si>
    <r>
      <t xml:space="preserve">C-1) </t>
    </r>
    <r>
      <rPr>
        <b/>
        <sz val="14"/>
        <color theme="1"/>
        <rFont val="Arial"/>
        <family val="2"/>
      </rPr>
      <t>Capacitação:</t>
    </r>
    <r>
      <rPr>
        <sz val="14"/>
        <color theme="1"/>
        <rFont val="Arial"/>
        <family val="2"/>
      </rPr>
      <t xml:space="preserve"> programa de capacitação continuada dos agentes públicos que participam do processo de licitação e contratação, com ênfase em riscos de integridade </t>
    </r>
  </si>
  <si>
    <t xml:space="preserve">MAPA DE ESTRUTURAÇÃO DOS CONTROLES INTERNOS DO PROCESSO DE CONTRATAÇÃO PÚBLICA
PLANO DE TRATAMENTO DE RISCOS </t>
  </si>
  <si>
    <t xml:space="preserve">MAPA DE ESTRUTURAÇÃO DOS CONTROLES INTERNOS DO PROCESSO DE CONTRATAÇÃO PÚBLICA
AVALIAÇÃO DOS CONTROLES </t>
  </si>
  <si>
    <t>OBSERVAÇÕES</t>
  </si>
  <si>
    <t>31 a 59</t>
  </si>
  <si>
    <t>60 a 79</t>
  </si>
  <si>
    <t xml:space="preserve">Falhas no levantamento de necessidades e oficialização da demanda </t>
  </si>
  <si>
    <t>Falha na avaliação do cenário econômico, social e tecnológico</t>
  </si>
  <si>
    <t>Impugnações que exigem ajustes no edital ou anulação da licitação</t>
  </si>
  <si>
    <t xml:space="preserve">Judicialização da licitação </t>
  </si>
  <si>
    <t>Desclassificação indevida de licitantes</t>
  </si>
  <si>
    <t>Falta de transparência na condução do certame</t>
  </si>
  <si>
    <r>
      <t xml:space="preserve">Falta de articulação e coordenação </t>
    </r>
    <r>
      <rPr>
        <sz val="14"/>
        <color theme="1"/>
        <rFont val="Arial"/>
        <family val="2"/>
      </rPr>
      <t>das aquisições</t>
    </r>
  </si>
  <si>
    <r>
      <t xml:space="preserve">C-3) </t>
    </r>
    <r>
      <rPr>
        <b/>
        <sz val="14"/>
        <rFont val="Arial"/>
        <family val="2"/>
      </rPr>
      <t>Rodízio</t>
    </r>
    <r>
      <rPr>
        <sz val="14"/>
        <rFont val="Arial"/>
        <family val="2"/>
      </rPr>
      <t>: rotatividade de funções</t>
    </r>
  </si>
  <si>
    <t xml:space="preserve">Classificação ou desclassificação indevida de licitante </t>
  </si>
  <si>
    <t>Pagamentos indevidos por bens ou serviços não entregues corretamente</t>
  </si>
  <si>
    <t>Responsabilização administrativa e criminal dos envolvidos</t>
  </si>
  <si>
    <r>
      <t xml:space="preserve">
R9</t>
    </r>
    <r>
      <rPr>
        <b/>
        <strike/>
        <sz val="18"/>
        <color theme="1"/>
        <rFont val="Arial"/>
        <family val="2"/>
      </rPr>
      <t xml:space="preserve">
</t>
    </r>
  </si>
  <si>
    <t>Falta de dados estruturados, informações ou instrumentos para identificação e quantificação de bens e serviços a serem adquiridos</t>
  </si>
  <si>
    <r>
      <rPr>
        <b/>
        <sz val="16"/>
        <color theme="1"/>
        <rFont val="Arial"/>
        <family val="2"/>
      </rPr>
      <t>Atraso na aquisição/contratação de bens ou serviços</t>
    </r>
    <r>
      <rPr>
        <b/>
        <strike/>
        <sz val="16"/>
        <color theme="1"/>
        <rFont val="Arial"/>
        <family val="2"/>
      </rPr>
      <t xml:space="preserve">
</t>
    </r>
  </si>
  <si>
    <r>
      <t xml:space="preserve">C-1) </t>
    </r>
    <r>
      <rPr>
        <b/>
        <sz val="14"/>
        <color theme="1"/>
        <rFont val="Arial"/>
        <family val="2"/>
      </rPr>
      <t>Capacitação</t>
    </r>
    <r>
      <rPr>
        <sz val="14"/>
        <color theme="1"/>
        <rFont val="Arial"/>
        <family val="2"/>
      </rPr>
      <t>: programa de capacitação continuada dos agentes públicos que participam do processo de licitação e contratação</t>
    </r>
  </si>
  <si>
    <t>Designação da equipe sem requisitos técnicos e experiência adequados para a função</t>
  </si>
  <si>
    <t>Erro na análise de documentos de habilitação</t>
  </si>
  <si>
    <t>Desídia ou má fé de agente público</t>
  </si>
  <si>
    <t xml:space="preserve">
Falha na previsão e quantificação da demanda de bens e serviços</t>
  </si>
  <si>
    <r>
      <t xml:space="preserve">C-1) </t>
    </r>
    <r>
      <rPr>
        <b/>
        <sz val="14"/>
        <color theme="1"/>
        <rFont val="Arial"/>
        <family val="2"/>
      </rPr>
      <t>Capacitação</t>
    </r>
    <r>
      <rPr>
        <sz val="14"/>
        <color theme="1"/>
        <rFont val="Arial"/>
        <family val="2"/>
      </rPr>
      <t>: programa de capacitação continuada dos agentes públicos que participam do processo de licitação e contratação com ênfase em pesquisa de preços e riscos de integridade</t>
    </r>
  </si>
  <si>
    <t xml:space="preserve">Descumprimento dos requisitos de qualidade e desempenho estabelecidos </t>
  </si>
  <si>
    <t>Falha na conferência da qualidade e quantidade dos bens e serviços recebidos</t>
  </si>
  <si>
    <t>Recebimento de bens ou serviços indevido ou sem cobertura contratual</t>
  </si>
  <si>
    <r>
      <t xml:space="preserve">C-4) </t>
    </r>
    <r>
      <rPr>
        <b/>
        <sz val="14"/>
        <color theme="1"/>
        <rFont val="Arial"/>
        <family val="2"/>
      </rPr>
      <t>Estrutura de aquisições:</t>
    </r>
    <r>
      <rPr>
        <sz val="14"/>
        <color theme="1"/>
        <rFont val="Arial"/>
        <family val="2"/>
      </rPr>
      <t xml:space="preserve"> estrutura de contratação de bens e serviços adequada, seja centralizada ou descentralizada </t>
    </r>
  </si>
  <si>
    <r>
      <t xml:space="preserve">C-2) </t>
    </r>
    <r>
      <rPr>
        <b/>
        <sz val="14"/>
        <color theme="1"/>
        <rFont val="Arial"/>
        <family val="2"/>
      </rPr>
      <t>Normatização:</t>
    </r>
    <r>
      <rPr>
        <sz val="14"/>
        <color theme="1"/>
        <rFont val="Arial"/>
        <family val="2"/>
      </rPr>
      <t xml:space="preserve"> critérios e regramentos específicos para elaboração e execução do planejamento de compras anual, considerando metodologias e fontes de informação para previsão da demanda; definição de fluxo de processo e matriz de responsabilidade com formalização de competências dos envolvidos; e sua implementação e divulgação </t>
    </r>
  </si>
  <si>
    <t xml:space="preserve">Falha no Estudo Técnico Preliminar -  ETP </t>
  </si>
  <si>
    <t xml:space="preserve">Falha na elaboração do Edital </t>
  </si>
  <si>
    <r>
      <t>C-2)</t>
    </r>
    <r>
      <rPr>
        <b/>
        <sz val="14"/>
        <color theme="1"/>
        <rFont val="Arial"/>
        <family val="2"/>
      </rPr>
      <t xml:space="preserve"> Segregação de funções</t>
    </r>
    <r>
      <rPr>
        <sz val="14"/>
        <color theme="1"/>
        <rFont val="Arial"/>
        <family val="2"/>
      </rPr>
      <t>: separação de atribuições ou responsabilidades entre diferentes agentes, especialmente em funções conflitantes ou críticas</t>
    </r>
  </si>
  <si>
    <r>
      <t xml:space="preserve">C-2) </t>
    </r>
    <r>
      <rPr>
        <b/>
        <sz val="14"/>
        <color theme="1"/>
        <rFont val="Arial"/>
        <family val="2"/>
      </rPr>
      <t>Normatização</t>
    </r>
    <r>
      <rPr>
        <sz val="14"/>
        <color theme="1"/>
        <rFont val="Arial"/>
        <family val="2"/>
      </rPr>
      <t xml:space="preserve">: estabelecimento de critérios e regramentos para designação dos agentes de contratação </t>
    </r>
  </si>
  <si>
    <r>
      <t xml:space="preserve">C-3) </t>
    </r>
    <r>
      <rPr>
        <b/>
        <sz val="14"/>
        <color theme="1"/>
        <rFont val="Arial"/>
        <family val="2"/>
      </rPr>
      <t>Mecanismo de recepção, tratamento e apuração de denúncias</t>
    </r>
    <r>
      <rPr>
        <sz val="14"/>
        <color theme="1"/>
        <rFont val="Arial"/>
        <family val="2"/>
      </rPr>
      <t>: canal de denúncias de ouvidorias especializadas da Ouvidoria Geral do Estado - OGE; protocolo de tratamento de denúncias com definição formal de etapas, prazos, fluxos de análise, matriz de responsabilidades e abertura de processo de apuração e responsabilização, quando for o caso</t>
    </r>
  </si>
  <si>
    <r>
      <t xml:space="preserve">C-3) </t>
    </r>
    <r>
      <rPr>
        <b/>
        <sz val="14"/>
        <color theme="1"/>
        <rFont val="Arial"/>
        <family val="2"/>
      </rPr>
      <t xml:space="preserve">Mecanismo de recepção, tratamento e apuração de denúncias: </t>
    </r>
    <r>
      <rPr>
        <sz val="14"/>
        <color theme="1"/>
        <rFont val="Arial"/>
        <family val="2"/>
      </rPr>
      <t>canal de denúncias de ouvidorias especializadas da Ouvidoria Geral do Estado - OGE; protocolo de tratamento de denúncias com definição formal de etapas, prazos, fluxos de análise, matriz de responsabilidades e abertura de processo de apuração e responsabilização, quando for o caso</t>
    </r>
  </si>
  <si>
    <r>
      <t xml:space="preserve">C-4) </t>
    </r>
    <r>
      <rPr>
        <b/>
        <sz val="14"/>
        <color theme="1"/>
        <rFont val="Arial"/>
        <family val="2"/>
      </rPr>
      <t xml:space="preserve">Mecanismo de recepção, tratamento e apuração de denúncias: </t>
    </r>
    <r>
      <rPr>
        <sz val="14"/>
        <color theme="1"/>
        <rFont val="Arial"/>
        <family val="2"/>
      </rPr>
      <t>canal de denúncias de ouvidorias especializadas da Ouvidoria Geral do Estado - OGE; protocolo de tratamento de denúncias com definição formal de etapas, prazos, fluxos de análise, matriz de responsabilidades e abertura de processo de apuração e responsabilização, quando for o caso</t>
    </r>
  </si>
  <si>
    <t>Má-fé do licitante</t>
  </si>
  <si>
    <r>
      <t xml:space="preserve">C-5) </t>
    </r>
    <r>
      <rPr>
        <b/>
        <sz val="14"/>
        <color theme="1"/>
        <rFont val="Arial"/>
        <family val="2"/>
      </rPr>
      <t>Mecanismo de recepção, tratamento e apuração de denúncias</t>
    </r>
    <r>
      <rPr>
        <sz val="14"/>
        <color theme="1"/>
        <rFont val="Arial"/>
        <family val="2"/>
      </rPr>
      <t>: canal de denúncias de ouvidorias especializadas da Ouvidoria Geral do Estado - OGE; protocolo de tratamento de denúncias com definição formal de etapas, prazos, fluxos de análise, matriz de responsabilidades e abertura de processo de apuração e responsabilização, quando for o caso</t>
    </r>
  </si>
  <si>
    <r>
      <rPr>
        <sz val="14"/>
        <rFont val="Arial"/>
        <family val="2"/>
      </rPr>
      <t>C-3)</t>
    </r>
    <r>
      <rPr>
        <b/>
        <sz val="14"/>
        <rFont val="Arial"/>
        <family val="2"/>
      </rPr>
      <t xml:space="preserve"> Sistema informatizado:</t>
    </r>
    <r>
      <rPr>
        <sz val="14"/>
        <rFont val="Arial"/>
        <family val="2"/>
      </rPr>
      <t xml:space="preserve"> ferramenta de composição de preços e orçamento, no caso de serviços de engenharia, obras, serviços e fornecimentos de grande vulto, utilização de portais de compras oficiais e outras formas de composição de preços referenciais </t>
    </r>
  </si>
  <si>
    <r>
      <t xml:space="preserve">C-3) </t>
    </r>
    <r>
      <rPr>
        <b/>
        <sz val="14"/>
        <color theme="1"/>
        <rFont val="Arial"/>
        <family val="2"/>
      </rPr>
      <t>Sistema informatizado</t>
    </r>
    <r>
      <rPr>
        <sz val="14"/>
        <color theme="1"/>
        <rFont val="Arial"/>
        <family val="2"/>
      </rPr>
      <t xml:space="preserve">: ferramenta de composição de preços e orçamento, no caso de serviços de engenharia, obras, serviços e fornecimentos de grande vulto, utilização de portais de compras oficiais e outras formas de composição de preços referenciais </t>
    </r>
  </si>
  <si>
    <r>
      <t xml:space="preserve">C-2) </t>
    </r>
    <r>
      <rPr>
        <b/>
        <sz val="14"/>
        <color theme="1"/>
        <rFont val="Arial"/>
        <family val="2"/>
      </rPr>
      <t>Audiência ou consulta pública</t>
    </r>
    <r>
      <rPr>
        <sz val="14"/>
        <color theme="1"/>
        <rFont val="Arial"/>
        <family val="2"/>
      </rPr>
      <t>: instrumento para recebimento de contribuições/sugestões e propostas, possibilitando, a troca de informações. Utilizado, principalmente, nos casos de licitações que envolvam aquisições complexas e de caráter inovador, a fim de que o órgão possa colher informações do mercado para adotar a melhor solução</t>
    </r>
  </si>
  <si>
    <r>
      <t xml:space="preserve">C-4) </t>
    </r>
    <r>
      <rPr>
        <b/>
        <sz val="14"/>
        <color theme="1"/>
        <rFont val="Arial"/>
        <family val="2"/>
      </rPr>
      <t xml:space="preserve">Sistema informatizado: </t>
    </r>
    <r>
      <rPr>
        <sz val="14"/>
        <color theme="1"/>
        <rFont val="Arial"/>
        <family val="2"/>
      </rPr>
      <t xml:space="preserve">ferramenta de composição de preços e orçamento, no caso de serviços de engenharia, obras, serviços e fornecimentos de grande vulto, utilização de portais de compras oficiais e outras formas de composição de preços referenciais </t>
    </r>
  </si>
  <si>
    <r>
      <t xml:space="preserve">C-1) </t>
    </r>
    <r>
      <rPr>
        <b/>
        <sz val="14"/>
        <color theme="1"/>
        <rFont val="Arial"/>
        <family val="2"/>
      </rPr>
      <t>Capacitação:</t>
    </r>
    <r>
      <rPr>
        <sz val="14"/>
        <color theme="1"/>
        <rFont val="Arial"/>
        <family val="2"/>
      </rPr>
      <t xml:space="preserve"> programa de capacitação continuada dos agentes públicos que participam do processo de licitação e contratação  com ênfase em fiscalização contratual</t>
    </r>
  </si>
  <si>
    <t xml:space="preserve">Atraso no início da execução contratual </t>
  </si>
  <si>
    <r>
      <t xml:space="preserve">C-1) </t>
    </r>
    <r>
      <rPr>
        <b/>
        <sz val="14"/>
        <color theme="1"/>
        <rFont val="Arial"/>
        <family val="2"/>
      </rPr>
      <t>Capacitação</t>
    </r>
    <r>
      <rPr>
        <sz val="14"/>
        <color theme="1"/>
        <rFont val="Arial"/>
        <family val="2"/>
      </rPr>
      <t>: programa de capacitação continuada dos agentes públicos que participam do processo de licitação e contratação para fiscais e gestores de contratos</t>
    </r>
  </si>
  <si>
    <r>
      <t xml:space="preserve">C-4) </t>
    </r>
    <r>
      <rPr>
        <b/>
        <sz val="14"/>
        <color theme="1"/>
        <rFont val="Arial"/>
        <family val="2"/>
      </rPr>
      <t>Comissão de fiscalização</t>
    </r>
    <r>
      <rPr>
        <sz val="14"/>
        <color theme="1"/>
        <rFont val="Arial"/>
        <family val="2"/>
      </rPr>
      <t xml:space="preserve">: constituição de comissão para fiscalização de contratos vultosos, vulneráveis ou de alta complexidade técnica </t>
    </r>
  </si>
  <si>
    <r>
      <t xml:space="preserve">C-3) </t>
    </r>
    <r>
      <rPr>
        <b/>
        <sz val="14"/>
        <color theme="1"/>
        <rFont val="Arial"/>
        <family val="2"/>
      </rPr>
      <t>Comissão de fiscalização</t>
    </r>
    <r>
      <rPr>
        <sz val="14"/>
        <color theme="1"/>
        <rFont val="Arial"/>
        <family val="2"/>
      </rPr>
      <t xml:space="preserve">: constituição de comissão para fiscalização de contratos vultosos, vulneráveis ou de alta complexidade técnica </t>
    </r>
  </si>
  <si>
    <r>
      <t xml:space="preserve">C-4) </t>
    </r>
    <r>
      <rPr>
        <b/>
        <sz val="14"/>
        <color theme="1"/>
        <rFont val="Arial"/>
        <family val="2"/>
      </rPr>
      <t>Inspeção</t>
    </r>
    <r>
      <rPr>
        <sz val="14"/>
        <color theme="1"/>
        <rFont val="Arial"/>
        <family val="2"/>
      </rPr>
      <t xml:space="preserve">: rotina de acompanhamento sistemático da execução contratual, pela unidade setorial de controle interno, com ênfase nos contratos de maior vulto e importância estratégica </t>
    </r>
  </si>
  <si>
    <t>Má-fé de agentes públicos</t>
  </si>
  <si>
    <t>Má-fé de contratados</t>
  </si>
  <si>
    <r>
      <t xml:space="preserve">C-2) </t>
    </r>
    <r>
      <rPr>
        <b/>
        <sz val="14"/>
        <color theme="1"/>
        <rFont val="Arial"/>
        <family val="2"/>
      </rPr>
      <t xml:space="preserve">Revisão por terceiros: </t>
    </r>
    <r>
      <rPr>
        <sz val="14"/>
        <color theme="1"/>
        <rFont val="Arial"/>
        <family val="2"/>
      </rPr>
      <t>verificação dos procedimentos por terceiros que não tenham participado da etapa do processo devendo, sempre que necessário, solicitar consulta e apoio das áreas jurídicas e financeira/contábil</t>
    </r>
  </si>
  <si>
    <r>
      <t xml:space="preserve">C-4) </t>
    </r>
    <r>
      <rPr>
        <b/>
        <sz val="14"/>
        <color theme="1"/>
        <rFont val="Arial"/>
        <family val="2"/>
      </rPr>
      <t>Mecanismo de recepção, tratamento e apuração de denúncias</t>
    </r>
    <r>
      <rPr>
        <sz val="14"/>
        <color theme="1"/>
        <rFont val="Arial"/>
        <family val="2"/>
      </rPr>
      <t>: canal de denúncias de ouvidorias especializadas da Ouvidoria Geral do Estado - OGE; protocolo de tratamento de denúncias com definição formal de etapas, prazos, fluxos de análise, matriz de responsabilidades e abertura de processo de apuração e responsabilização, quando for o caso</t>
    </r>
  </si>
  <si>
    <r>
      <rPr>
        <sz val="14"/>
        <rFont val="Arial"/>
        <family val="2"/>
      </rPr>
      <t xml:space="preserve">C-2) </t>
    </r>
    <r>
      <rPr>
        <b/>
        <sz val="14"/>
        <rFont val="Arial"/>
        <family val="2"/>
      </rPr>
      <t>In</t>
    </r>
    <r>
      <rPr>
        <b/>
        <sz val="14"/>
        <color theme="1"/>
        <rFont val="Arial"/>
        <family val="2"/>
      </rPr>
      <t>speção</t>
    </r>
    <r>
      <rPr>
        <sz val="14"/>
        <color theme="1"/>
        <rFont val="Arial"/>
        <family val="2"/>
      </rPr>
      <t xml:space="preserve">: inclusão no plano anual de atividades da unidade setorial de controle interno da inspeção do cumprimento das condições de habilitação, com ênfase nos contratos de maior vulto e importância estratégica </t>
    </r>
  </si>
  <si>
    <r>
      <rPr>
        <sz val="14"/>
        <rFont val="Arial"/>
        <family val="2"/>
      </rPr>
      <t xml:space="preserve">C-3) </t>
    </r>
    <r>
      <rPr>
        <b/>
        <sz val="14"/>
        <rFont val="Arial"/>
        <family val="2"/>
      </rPr>
      <t>In</t>
    </r>
    <r>
      <rPr>
        <b/>
        <sz val="14"/>
        <color theme="1"/>
        <rFont val="Arial"/>
        <family val="2"/>
      </rPr>
      <t>speção</t>
    </r>
    <r>
      <rPr>
        <sz val="14"/>
        <color theme="1"/>
        <rFont val="Arial"/>
        <family val="2"/>
      </rPr>
      <t xml:space="preserve">: inclusão no plano anual de atividades da unidade setorial de controle interno da inspeção dos processos de alteração contratual, com ênfase nos contratos de maior vulto e importância estratégica </t>
    </r>
  </si>
  <si>
    <t>Conluio entre agente público e contratado</t>
  </si>
  <si>
    <r>
      <t xml:space="preserve">C-1) </t>
    </r>
    <r>
      <rPr>
        <b/>
        <sz val="14"/>
        <rFont val="Arial"/>
        <family val="2"/>
      </rPr>
      <t>Ferramenta de gestão de contratos:</t>
    </r>
    <r>
      <rPr>
        <sz val="14"/>
        <rFont val="Arial"/>
        <family val="2"/>
      </rPr>
      <t xml:space="preserve"> sistema informatizado ou planilhas eletrônicas, de acordo com o volume de contratações do órgão, para gestão e controle de contrato, com registros de reuniões entre contratado e fiscal/gestor, ocorrências do contrato, medições, acompanhamento de saldos, aditivos, reajustes e pagamentos, inclusive com recursos de imagem e vídeo, quando oportuno
</t>
    </r>
  </si>
  <si>
    <t xml:space="preserve">Irregularidade no fluxo de pagamento </t>
  </si>
  <si>
    <r>
      <t xml:space="preserve">C-1) </t>
    </r>
    <r>
      <rPr>
        <b/>
        <sz val="14"/>
        <color theme="1"/>
        <rFont val="Arial"/>
        <family val="2"/>
      </rPr>
      <t>Normatização:</t>
    </r>
    <r>
      <rPr>
        <sz val="14"/>
        <color theme="1"/>
        <rFont val="Arial"/>
        <family val="2"/>
      </rPr>
      <t xml:space="preserve"> critérios e regramentos específicos para elaboração e execução do planejamento de compras anual, considerando metodologias e fontes de informação para previsão da demanda; definição de fluxo de processo e matriz de responsabilidade com formalização de competências dos envolvidos; e sua implementação e divulgação </t>
    </r>
  </si>
  <si>
    <t>Não apresentação de garantias pelo contratado</t>
  </si>
  <si>
    <t>Incapacidade do contratado de manter as condições previstas na licitação durante execução contratual</t>
  </si>
  <si>
    <r>
      <t xml:space="preserve">C-3) </t>
    </r>
    <r>
      <rPr>
        <b/>
        <sz val="14"/>
        <color theme="1"/>
        <rFont val="Arial"/>
        <family val="2"/>
      </rPr>
      <t>Ferramenta de gestão de materiais e serviços</t>
    </r>
    <r>
      <rPr>
        <sz val="14"/>
        <color theme="1"/>
        <rFont val="Arial"/>
        <family val="2"/>
      </rPr>
      <t>: sistema informatizado ou planilhas eletrônicas, dentre outros</t>
    </r>
    <r>
      <rPr>
        <b/>
        <sz val="14"/>
        <color theme="1"/>
        <rFont val="Arial"/>
        <family val="2"/>
      </rPr>
      <t xml:space="preserve">, </t>
    </r>
    <r>
      <rPr>
        <sz val="14"/>
        <color theme="1"/>
        <rFont val="Arial"/>
        <family val="2"/>
      </rPr>
      <t xml:space="preserve">para controle de demanda, compatíveis com o porte do órgão e volume das aquisições  </t>
    </r>
  </si>
  <si>
    <r>
      <t xml:space="preserve">C-2) </t>
    </r>
    <r>
      <rPr>
        <b/>
        <sz val="14"/>
        <color theme="1"/>
        <rFont val="Arial"/>
        <family val="2"/>
      </rPr>
      <t>Ferramenta de gestão de materiais e serviços</t>
    </r>
    <r>
      <rPr>
        <sz val="14"/>
        <color theme="1"/>
        <rFont val="Arial"/>
        <family val="2"/>
      </rPr>
      <t xml:space="preserve">:sistema informatizado ou planilhas eletrônicas, dentre outros, para controle de demanda, compatíveis com o porte do órgão e volume das aquisições  </t>
    </r>
  </si>
  <si>
    <t xml:space="preserve">Contestações e questionamentos sobre a licitação
</t>
  </si>
  <si>
    <t>Questionamentos futuros, inclusive judiciais, sobre a licitação, com  risco de anulação do contrato</t>
  </si>
  <si>
    <r>
      <t xml:space="preserve">C-1) </t>
    </r>
    <r>
      <rPr>
        <b/>
        <sz val="14"/>
        <color theme="1"/>
        <rFont val="Arial"/>
        <family val="2"/>
      </rPr>
      <t>Capacitação</t>
    </r>
    <r>
      <rPr>
        <sz val="14"/>
        <color theme="1"/>
        <rFont val="Arial"/>
        <family val="2"/>
      </rPr>
      <t xml:space="preserve">: programa de capacitação continuada dos agentes públicos que participam do processo de licitação e contratação, com ênfase em riscos de integridade </t>
    </r>
  </si>
  <si>
    <r>
      <t>C-3)</t>
    </r>
    <r>
      <rPr>
        <b/>
        <sz val="14"/>
        <color theme="1"/>
        <rFont val="Arial"/>
        <family val="2"/>
      </rPr>
      <t xml:space="preserve"> Estrutura adequada</t>
    </r>
    <r>
      <rPr>
        <sz val="14"/>
        <color theme="1"/>
        <rFont val="Arial"/>
        <family val="2"/>
      </rPr>
      <t xml:space="preserve">: condições operacionais adequadas e suficientes para fiscalização do contrato  (pessoal; recursos e logística para visita </t>
    </r>
    <r>
      <rPr>
        <i/>
        <sz val="14"/>
        <color theme="1"/>
        <rFont val="Arial"/>
        <family val="2"/>
      </rPr>
      <t>in loco</t>
    </r>
    <r>
      <rPr>
        <sz val="14"/>
        <color theme="1"/>
        <rFont val="Arial"/>
        <family val="2"/>
      </rPr>
      <t xml:space="preserve"> etc)</t>
    </r>
  </si>
  <si>
    <r>
      <t xml:space="preserve">C-1) </t>
    </r>
    <r>
      <rPr>
        <b/>
        <sz val="14"/>
        <color theme="1"/>
        <rFont val="Arial"/>
        <family val="2"/>
      </rPr>
      <t>Capacitação:</t>
    </r>
    <r>
      <rPr>
        <sz val="14"/>
        <color theme="1"/>
        <rFont val="Arial"/>
        <family val="2"/>
      </rPr>
      <t xml:space="preserve"> programa de capacitação continuada dos agentes públicos que participam do processo de licitação e contratação,  com ênfase em fiscalização contratual</t>
    </r>
  </si>
  <si>
    <r>
      <t xml:space="preserve">Demora na elaboração dos documentos referentes à fase preparatória e de seleção </t>
    </r>
    <r>
      <rPr>
        <sz val="14"/>
        <rFont val="Arial"/>
        <family val="2"/>
      </rPr>
      <t xml:space="preserve">do fornecedor </t>
    </r>
  </si>
  <si>
    <r>
      <rPr>
        <sz val="14"/>
        <color rgb="FFFF0000"/>
        <rFont val="Arial"/>
        <family val="2"/>
      </rPr>
      <t xml:space="preserve"> </t>
    </r>
    <r>
      <rPr>
        <sz val="14"/>
        <color theme="1"/>
        <rFont val="Arial"/>
        <family val="2"/>
      </rPr>
      <t>Prejuízo à competitividade</t>
    </r>
  </si>
  <si>
    <r>
      <t xml:space="preserve">C-5) </t>
    </r>
    <r>
      <rPr>
        <b/>
        <sz val="14"/>
        <color theme="1"/>
        <rFont val="Arial"/>
        <family val="2"/>
      </rPr>
      <t>Padronização</t>
    </r>
    <r>
      <rPr>
        <sz val="14"/>
        <color theme="1"/>
        <rFont val="Arial"/>
        <family val="2"/>
      </rPr>
      <t xml:space="preserve">: modelos de minutas de editais, de termos de referência, de contratos </t>
    </r>
    <r>
      <rPr>
        <sz val="14"/>
        <color theme="1"/>
        <rFont val="Arial"/>
        <family val="2"/>
      </rPr>
      <t xml:space="preserve">e </t>
    </r>
    <r>
      <rPr>
        <sz val="14"/>
        <color theme="1"/>
        <rFont val="Arial"/>
        <family val="2"/>
      </rPr>
      <t>outros documentos</t>
    </r>
  </si>
  <si>
    <r>
      <t xml:space="preserve">
Falha na seleção do fornecedor</t>
    </r>
    <r>
      <rPr>
        <b/>
        <sz val="16"/>
        <color rgb="FF00B050"/>
        <rFont val="Arial"/>
        <family val="2"/>
      </rPr>
      <t xml:space="preserve"> </t>
    </r>
  </si>
  <si>
    <r>
      <t xml:space="preserve">C-1) </t>
    </r>
    <r>
      <rPr>
        <b/>
        <sz val="14"/>
        <color theme="1"/>
        <rFont val="Arial"/>
        <family val="2"/>
      </rPr>
      <t>Capacitação</t>
    </r>
    <r>
      <rPr>
        <sz val="14"/>
        <color theme="1"/>
        <rFont val="Arial"/>
        <family val="2"/>
      </rPr>
      <t xml:space="preserve">: </t>
    </r>
    <r>
      <rPr>
        <sz val="14"/>
        <color theme="1"/>
        <rFont val="Arial"/>
        <family val="2"/>
      </rPr>
      <t xml:space="preserve">programa de capacitação continuada dos agentes públicos que participam do processo de licitação e contratação </t>
    </r>
  </si>
  <si>
    <t xml:space="preserve">Conluio entre licitantes </t>
  </si>
  <si>
    <t xml:space="preserve">Mercado com poucos fornecedores </t>
  </si>
  <si>
    <r>
      <rPr>
        <sz val="14"/>
        <rFont val="Arial"/>
        <family val="2"/>
      </rPr>
      <t>Edital com c</t>
    </r>
    <r>
      <rPr>
        <sz val="14"/>
        <color theme="1"/>
        <rFont val="Arial"/>
        <family val="2"/>
      </rPr>
      <t xml:space="preserve">láusulas que restrigem a competitividade </t>
    </r>
  </si>
  <si>
    <r>
      <t xml:space="preserve">C-2) </t>
    </r>
    <r>
      <rPr>
        <b/>
        <sz val="14"/>
        <color theme="1"/>
        <rFont val="Arial"/>
        <family val="2"/>
      </rPr>
      <t>Revisão por terceiros</t>
    </r>
    <r>
      <rPr>
        <sz val="14"/>
        <color theme="1"/>
        <rFont val="Arial"/>
        <family val="2"/>
      </rPr>
      <t>: contratação de empresa especializada para realização de ensaios e testes laboratoriais, quando for o caso</t>
    </r>
  </si>
  <si>
    <r>
      <t xml:space="preserve">C-4) </t>
    </r>
    <r>
      <rPr>
        <b/>
        <sz val="14"/>
        <rFont val="Arial"/>
        <family val="2"/>
      </rPr>
      <t>Manual de fiscalização</t>
    </r>
    <r>
      <rPr>
        <sz val="14"/>
        <rFont val="Arial"/>
        <family val="2"/>
      </rPr>
      <t>: documento que descreve as normas de fiscalização, competências e responsabilidades do gestor e do fiscal, define seus perfis, detalha as atividades e procedimentos, inclui listas de verificação e estabelece plano de fiscalização contratual</t>
    </r>
  </si>
  <si>
    <r>
      <t>Conluio entre fisc</t>
    </r>
    <r>
      <rPr>
        <sz val="14"/>
        <rFont val="Arial"/>
        <family val="2"/>
      </rPr>
      <t>al/gestor</t>
    </r>
    <r>
      <rPr>
        <sz val="14"/>
        <color theme="1"/>
        <rFont val="Arial"/>
        <family val="2"/>
      </rPr>
      <t xml:space="preserve"> do contrato e o contratado</t>
    </r>
  </si>
  <si>
    <r>
      <t>C-5)</t>
    </r>
    <r>
      <rPr>
        <b/>
        <sz val="14"/>
        <rFont val="Arial"/>
        <family val="2"/>
      </rPr>
      <t xml:space="preserve"> Segregação de função</t>
    </r>
    <r>
      <rPr>
        <sz val="14"/>
        <rFont val="Arial"/>
        <family val="2"/>
      </rPr>
      <t xml:space="preserve">: separação de atribuições ou responsabilidades entre diferentes agentes para recebimento provisório e definitivo, quando for o caso  </t>
    </r>
  </si>
  <si>
    <r>
      <t>Conluio entre o contratado e o f</t>
    </r>
    <r>
      <rPr>
        <sz val="14"/>
        <rFont val="Arial"/>
        <family val="2"/>
      </rPr>
      <t>iscal/gestor</t>
    </r>
    <r>
      <rPr>
        <sz val="14"/>
        <color theme="1"/>
        <rFont val="Arial"/>
        <family val="2"/>
      </rPr>
      <t xml:space="preserve"> do contrato</t>
    </r>
  </si>
  <si>
    <r>
      <t xml:space="preserve">C-1) </t>
    </r>
    <r>
      <rPr>
        <b/>
        <sz val="14"/>
        <rFont val="Arial"/>
        <family val="2"/>
      </rPr>
      <t>Manual de fiscalização</t>
    </r>
    <r>
      <rPr>
        <sz val="14"/>
        <rFont val="Arial"/>
        <family val="2"/>
      </rPr>
      <t>: documento que descreve as normas de fiscalização, competências e responsabilidades do gestor e do fiscal, define seus perfis, detalha as atividades e procedimentos, inclui listas de verificação e estabelece plano de fiscalização contratual</t>
    </r>
  </si>
  <si>
    <r>
      <t>Contratação de</t>
    </r>
    <r>
      <rPr>
        <sz val="14"/>
        <rFont val="Arial"/>
        <family val="2"/>
      </rPr>
      <t xml:space="preserve"> fornecedor</t>
    </r>
    <r>
      <rPr>
        <sz val="14"/>
        <color theme="1"/>
        <rFont val="Arial"/>
        <family val="2"/>
      </rPr>
      <t xml:space="preserve"> sem as qualificações necessárias </t>
    </r>
  </si>
  <si>
    <r>
      <t xml:space="preserve">C-5) </t>
    </r>
    <r>
      <rPr>
        <b/>
        <sz val="14"/>
        <rFont val="Arial"/>
        <family val="2"/>
      </rPr>
      <t>Manual de fiscalização</t>
    </r>
    <r>
      <rPr>
        <sz val="14"/>
        <rFont val="Arial"/>
        <family val="2"/>
      </rPr>
      <t>: documento que descreve as normas de fiscalização, competências e responsabilidades do gestor e do fiscal, define seus perfis, detalha as atividades e procedimentos, inclui listas de verificação e estabelece plano de fiscalização contratual</t>
    </r>
  </si>
  <si>
    <r>
      <t xml:space="preserve">C-2) </t>
    </r>
    <r>
      <rPr>
        <b/>
        <sz val="14"/>
        <rFont val="Arial"/>
        <family val="2"/>
      </rPr>
      <t>Manual de fiscalização</t>
    </r>
    <r>
      <rPr>
        <sz val="14"/>
        <rFont val="Arial"/>
        <family val="2"/>
      </rPr>
      <t>: documento que descreve as normas de fiscalização, competências e responsabilidades do gestor e do fiscal, define seus perfis, detalha as atividades e procedimentos, inclui listas de verificação e estabelece plano de fiscalização contratual</t>
    </r>
  </si>
  <si>
    <t>Falhas na análise de riscos da contratação</t>
  </si>
  <si>
    <r>
      <t xml:space="preserve">Justificativa técnica e econômica sem fundamentação devida </t>
    </r>
    <r>
      <rPr>
        <sz val="14"/>
        <color rgb="FFFF0000"/>
        <rFont val="Arial"/>
        <family val="2"/>
      </rPr>
      <t xml:space="preserve"> </t>
    </r>
  </si>
  <si>
    <r>
      <t>Cotações com preços superestimados ou inexequíveis</t>
    </r>
    <r>
      <rPr>
        <sz val="14"/>
        <color rgb="FFFF0000"/>
        <rFont val="Arial"/>
        <family val="2"/>
      </rPr>
      <t xml:space="preserve"> </t>
    </r>
  </si>
  <si>
    <t>Problemas técnicos no sistema eletrônico da licitação</t>
  </si>
  <si>
    <r>
      <t>C-3)</t>
    </r>
    <r>
      <rPr>
        <sz val="14"/>
        <rFont val="Arial"/>
        <family val="2"/>
      </rPr>
      <t xml:space="preserve"> </t>
    </r>
    <r>
      <rPr>
        <b/>
        <sz val="14"/>
        <rFont val="Arial"/>
        <family val="2"/>
      </rPr>
      <t>Revisão por terceiros:</t>
    </r>
    <r>
      <rPr>
        <sz val="14"/>
        <rFont val="Arial"/>
        <family val="2"/>
      </rPr>
      <t xml:space="preserve"> verificação dos documentos e procedimentos por pessoas que não tenham participado da etapa do processo e possuam conhecimento em licitações</t>
    </r>
  </si>
  <si>
    <r>
      <t xml:space="preserve">C-2) </t>
    </r>
    <r>
      <rPr>
        <b/>
        <sz val="14"/>
        <color theme="1"/>
        <rFont val="Arial"/>
        <family val="2"/>
      </rPr>
      <t>Diligência de terceiros ou Due Diligence</t>
    </r>
    <r>
      <rPr>
        <sz val="14"/>
        <color theme="1"/>
        <rFont val="Arial"/>
        <family val="2"/>
      </rPr>
      <t>: procedimento formal a ser utilizado em contratações vultosas e/ou consideradas estratégicas para verificação prévia dos licitantes quanto a idoneidade/reputação, capacidade técnica e financeira e outras irregularidades.</t>
    </r>
  </si>
  <si>
    <t>Falha no fluxo do processo de pagamento</t>
  </si>
  <si>
    <r>
      <t>C-3)</t>
    </r>
    <r>
      <rPr>
        <b/>
        <sz val="14"/>
        <rFont val="Arial"/>
        <family val="2"/>
      </rPr>
      <t xml:space="preserve"> Diligência de terceiros ou Due Diligence: </t>
    </r>
    <r>
      <rPr>
        <sz val="14"/>
        <color theme="1"/>
        <rFont val="Arial"/>
        <family val="2"/>
      </rPr>
      <t>procedimento formal a ser utilizado em contratações vultosas e/ou consideradas estratégicas para verificação prévia dos licitantes quanto a idoneidade/reputação, capacidade técnica e financeira e outras irregularidades.</t>
    </r>
  </si>
  <si>
    <r>
      <t>C-3)</t>
    </r>
    <r>
      <rPr>
        <sz val="1"/>
        <rFont val="Calibri"/>
        <family val="2"/>
        <scheme val="minor"/>
      </rPr>
      <t>)</t>
    </r>
    <r>
      <rPr>
        <sz val="14"/>
        <rFont val="Arial"/>
        <family val="2"/>
      </rPr>
      <t xml:space="preserve"> </t>
    </r>
    <r>
      <rPr>
        <b/>
        <sz val="14"/>
        <rFont val="Arial"/>
        <family val="2"/>
      </rPr>
      <t>Revisão por terceiros</t>
    </r>
    <r>
      <rPr>
        <sz val="14"/>
        <rFont val="Arial"/>
        <family val="2"/>
      </rPr>
      <t>: revisão do processo de reequilíbrio econômico-financeiro por assessoria técnica, jurídica e/ou contábil-financeira, em especial para reequilíbrios de grande impacto financeiro</t>
    </r>
  </si>
  <si>
    <r>
      <t xml:space="preserve">C-4) </t>
    </r>
    <r>
      <rPr>
        <b/>
        <sz val="14"/>
        <rFont val="Arial"/>
        <family val="2"/>
      </rPr>
      <t>Inspeção</t>
    </r>
    <r>
      <rPr>
        <sz val="14"/>
        <rFont val="Arial"/>
        <family val="2"/>
      </rPr>
      <t xml:space="preserve">: inclusão no plano anual de atividades da unidade setorial de controle interno da inspeção dos processos de reequilíbrios de grande impacto financeiro </t>
    </r>
  </si>
  <si>
    <t xml:space="preserve">NÃO INICIADO </t>
  </si>
  <si>
    <t xml:space="preserve">EM ANDAMENTO </t>
  </si>
  <si>
    <t xml:space="preserve">CONCLUÍDO </t>
  </si>
  <si>
    <t>PARALISADO</t>
  </si>
  <si>
    <t>SITUAÇÃO</t>
  </si>
  <si>
    <r>
      <t xml:space="preserve">C-1) </t>
    </r>
    <r>
      <rPr>
        <b/>
        <sz val="14"/>
        <rFont val="Arial"/>
        <family val="2"/>
      </rPr>
      <t>Normatização:</t>
    </r>
    <r>
      <rPr>
        <sz val="14"/>
        <rFont val="Arial"/>
        <family val="2"/>
      </rPr>
      <t xml:space="preserve"> formalização das etapas e fluxos internos do processo de contratação, com definição clara de prazos, e</t>
    </r>
    <r>
      <rPr>
        <sz val="14"/>
        <color theme="1"/>
        <rFont val="Arial"/>
        <family val="2"/>
      </rPr>
      <t xml:space="preserve"> responsáveis e atribuições por meio de matriz de responsabilidade</t>
    </r>
  </si>
  <si>
    <r>
      <t xml:space="preserve">C-2) </t>
    </r>
    <r>
      <rPr>
        <b/>
        <sz val="14"/>
        <rFont val="Arial"/>
        <family val="2"/>
      </rPr>
      <t xml:space="preserve">Revisão por terceiros: </t>
    </r>
    <r>
      <rPr>
        <sz val="14"/>
        <rFont val="Arial"/>
        <family val="2"/>
      </rPr>
      <t xml:space="preserve">revisão do ETP por profissionais internos, desde que não tenham participado da elaboração do documento </t>
    </r>
    <r>
      <rPr>
        <sz val="14"/>
        <color theme="1"/>
        <rFont val="Arial"/>
        <family val="2"/>
      </rPr>
      <t>e tenham conhecimento do objeto da contratação</t>
    </r>
    <r>
      <rPr>
        <sz val="14"/>
        <rFont val="Arial"/>
        <family val="2"/>
      </rPr>
      <t>, ou por especialistas externos qualificados. A abrangência da revisão deverá ser proporcional à complexidade, relevância e valor da contratação</t>
    </r>
  </si>
  <si>
    <r>
      <t xml:space="preserve">C-2) </t>
    </r>
    <r>
      <rPr>
        <b/>
        <sz val="14"/>
        <rFont val="Arial"/>
        <family val="2"/>
      </rPr>
      <t>Normatização:</t>
    </r>
    <r>
      <rPr>
        <sz val="14"/>
        <rFont val="Arial"/>
        <family val="2"/>
      </rPr>
      <t xml:space="preserve"> formalização das etapas e fluxos internos do processo de contratação, com definição clara de prazos, e</t>
    </r>
    <r>
      <rPr>
        <sz val="14"/>
        <color theme="1"/>
        <rFont val="Arial"/>
        <family val="2"/>
      </rPr>
      <t xml:space="preserve"> responsáveis e atribuições por meio de matriz de responsabilidade</t>
    </r>
  </si>
  <si>
    <r>
      <t xml:space="preserve">C-4) </t>
    </r>
    <r>
      <rPr>
        <b/>
        <sz val="14"/>
        <color theme="1"/>
        <rFont val="Arial"/>
        <family val="2"/>
      </rPr>
      <t>Programa de Integridade</t>
    </r>
    <r>
      <rPr>
        <b/>
        <sz val="14"/>
        <color rgb="FFFF0000"/>
        <rFont val="Arial"/>
        <family val="2"/>
      </rPr>
      <t xml:space="preserve"> </t>
    </r>
    <r>
      <rPr>
        <b/>
        <sz val="14"/>
        <color theme="1"/>
        <rFont val="Arial"/>
        <family val="2"/>
      </rPr>
      <t>Privado</t>
    </r>
    <r>
      <rPr>
        <sz val="14"/>
        <color theme="1"/>
        <rFont val="Arial"/>
        <family val="2"/>
      </rPr>
      <t>:</t>
    </r>
    <r>
      <rPr>
        <sz val="14"/>
        <color rgb="FFFF0000"/>
        <rFont val="Arial"/>
        <family val="2"/>
      </rPr>
      <t xml:space="preserve"> </t>
    </r>
    <r>
      <rPr>
        <sz val="14"/>
        <color theme="1"/>
        <rFont val="Arial"/>
        <family val="2"/>
      </rPr>
      <t>exigência, no edital, de obrigatoriedade de implantação de programa de integridade,</t>
    </r>
    <r>
      <rPr>
        <b/>
        <sz val="14"/>
        <color theme="1"/>
        <rFont val="Arial"/>
        <family val="2"/>
      </rPr>
      <t xml:space="preserve"> </t>
    </r>
    <r>
      <rPr>
        <sz val="14"/>
        <color theme="1"/>
        <rFont val="Arial"/>
        <family val="2"/>
      </rPr>
      <t>pelo licitante vencedor</t>
    </r>
    <r>
      <rPr>
        <b/>
        <sz val="14"/>
        <color theme="1"/>
        <rFont val="Arial"/>
        <family val="2"/>
      </rPr>
      <t>,</t>
    </r>
    <r>
      <rPr>
        <sz val="14"/>
        <color theme="1"/>
        <rFont val="Arial"/>
        <family val="2"/>
      </rPr>
      <t xml:space="preserve"> nas contrataçõesde obras, serviços e fornecimentos de grande vulto</t>
    </r>
  </si>
  <si>
    <t>Retrabalho e desgaste administrativo</t>
  </si>
  <si>
    <r>
      <t>C-1)</t>
    </r>
    <r>
      <rPr>
        <b/>
        <sz val="14"/>
        <rFont val="Arial"/>
        <family val="2"/>
      </rPr>
      <t xml:space="preserve"> Checklist</t>
    </r>
    <r>
      <rPr>
        <sz val="14"/>
        <rFont val="Arial"/>
        <family val="2"/>
      </rPr>
      <t>: lista de verificação da documentação e procedimentos necessários para início da execução contratual</t>
    </r>
  </si>
  <si>
    <r>
      <t>C-2)</t>
    </r>
    <r>
      <rPr>
        <b/>
        <sz val="14"/>
        <rFont val="Arial"/>
        <family val="2"/>
      </rPr>
      <t xml:space="preserve"> Checklist</t>
    </r>
    <r>
      <rPr>
        <sz val="14"/>
        <rFont val="Arial"/>
        <family val="2"/>
      </rPr>
      <t>: lista de verificação da documentação e procedimentos necessários para início da execução contratual</t>
    </r>
  </si>
  <si>
    <r>
      <t>C-1)</t>
    </r>
    <r>
      <rPr>
        <b/>
        <sz val="14"/>
        <color theme="1"/>
        <rFont val="Arial"/>
        <family val="2"/>
      </rPr>
      <t xml:space="preserve"> Matriz de Alocação de Riscos</t>
    </r>
    <r>
      <rPr>
        <sz val="14"/>
        <color theme="1"/>
        <rFont val="Arial"/>
        <family val="2"/>
      </rPr>
      <t xml:space="preserve">: cláusula contratual definidora de riscos e de responsabilidades entre as partes e caracterizadora do equilíbrio econômico-financeiro inicial do contrato, em termos de ônus financeiro decorrente de eventos supervenientes à contratação, </t>
    </r>
    <r>
      <rPr>
        <sz val="14"/>
        <rFont val="Arial"/>
        <family val="2"/>
      </rPr>
      <t xml:space="preserve"> quando se referir a obras e serviços de grande vulto, em contratações integradas ou semi-integradas ou quando os riscos detectados indicarem a necessidade de sua aplicação</t>
    </r>
  </si>
  <si>
    <r>
      <t xml:space="preserve">C-4) </t>
    </r>
    <r>
      <rPr>
        <b/>
        <sz val="14"/>
        <color theme="1"/>
        <rFont val="Arial"/>
        <family val="2"/>
      </rPr>
      <t>Programa de Integridade</t>
    </r>
    <r>
      <rPr>
        <b/>
        <sz val="14"/>
        <color rgb="FFFF0000"/>
        <rFont val="Arial"/>
        <family val="2"/>
      </rPr>
      <t xml:space="preserve"> </t>
    </r>
    <r>
      <rPr>
        <b/>
        <sz val="14"/>
        <color theme="1"/>
        <rFont val="Arial"/>
        <family val="2"/>
      </rPr>
      <t>Privado</t>
    </r>
    <r>
      <rPr>
        <sz val="14"/>
        <color theme="1"/>
        <rFont val="Arial"/>
        <family val="2"/>
      </rPr>
      <t>:</t>
    </r>
    <r>
      <rPr>
        <sz val="14"/>
        <color rgb="FFFF0000"/>
        <rFont val="Arial"/>
        <family val="2"/>
      </rPr>
      <t xml:space="preserve"> </t>
    </r>
    <r>
      <rPr>
        <sz val="14"/>
        <color theme="1"/>
        <rFont val="Arial"/>
        <family val="2"/>
      </rPr>
      <t>exigência, no edital, de obrigatoriedade de implantação de programa de integridade</t>
    </r>
    <r>
      <rPr>
        <b/>
        <sz val="14"/>
        <color theme="1"/>
        <rFont val="Arial"/>
        <family val="2"/>
      </rPr>
      <t xml:space="preserve"> </t>
    </r>
    <r>
      <rPr>
        <sz val="14"/>
        <color theme="1"/>
        <rFont val="Arial"/>
        <family val="2"/>
      </rPr>
      <t>pelo licitante vencedor nas contrataçõesde obras, serviços e fornecimentos de grande vulto</t>
    </r>
  </si>
  <si>
    <r>
      <t xml:space="preserve"> C-3) </t>
    </r>
    <r>
      <rPr>
        <b/>
        <sz val="14"/>
        <rFont val="Arial"/>
        <family val="2"/>
      </rPr>
      <t xml:space="preserve">Plano de Integridade Pública: </t>
    </r>
    <r>
      <rPr>
        <sz val="14"/>
        <rFont val="Arial"/>
        <family val="2"/>
      </rPr>
      <t>documento estratégico que estabelece as ações e medidas que o órgão ou entidade pretende adotar para promover práticas concretas visando prevenir, detectar e responder a comportamentos antiéticos, corrupção e outros desvios de conduta</t>
    </r>
  </si>
  <si>
    <r>
      <t xml:space="preserve"> C-2) </t>
    </r>
    <r>
      <rPr>
        <b/>
        <sz val="14"/>
        <rFont val="Arial"/>
        <family val="2"/>
      </rPr>
      <t xml:space="preserve">Plano de Integridade Pública: </t>
    </r>
    <r>
      <rPr>
        <sz val="14"/>
        <rFont val="Arial"/>
        <family val="2"/>
      </rPr>
      <t>documento estratégico que estabelece as ações e medidas que o órgão ou entidade pretende adotar para promover práticas concretas visando prevenir, detectar e responder a comportamentos antiéticos, corrupção e outros desvios de conduta</t>
    </r>
  </si>
  <si>
    <r>
      <t xml:space="preserve">C-2) </t>
    </r>
    <r>
      <rPr>
        <b/>
        <sz val="14"/>
        <rFont val="Arial"/>
        <family val="2"/>
      </rPr>
      <t>Ferramenta de gestão de contratos:</t>
    </r>
    <r>
      <rPr>
        <sz val="14"/>
        <rFont val="Arial"/>
        <family val="2"/>
      </rPr>
      <t xml:space="preserve"> sistema informatizado ou planilhas eletrônicas, de acordo com o volume de contratações do órgão, para gestão e controle de contrato, com registros de reuniões entre contratado e fiscal/gestor, ocorrências do contrato, medições, acompanhamento de saldos, aditivos, reajustes e pagamentos, inclusive com recursos de imagem e vídeo, quando oportuno</t>
    </r>
  </si>
  <si>
    <t>MAPA DE ESTRUTURAÇÃO DOS CONTROLES INTERNOS DO PROCESSO DE CONTRATAÇÃO PÚBLICA PLANO DE TRATAMENTO DE RISCOS</t>
  </si>
  <si>
    <r>
      <t xml:space="preserve">OBSERVAÇÕES: </t>
    </r>
    <r>
      <rPr>
        <sz val="12"/>
        <color theme="1"/>
        <rFont val="Arial"/>
        <family val="2"/>
      </rPr>
      <t>Preencher com comentários e/ou indicação de controles a serem implementados ou aperfeiçoados e que farão parte do  Plano de Tratamento de Riscos</t>
    </r>
  </si>
  <si>
    <t>CONTROLES A SEREM IMPLEMENTADOS OU APERFEIÇOADOS</t>
  </si>
  <si>
    <t>TABELA DE SITUAÇÃO</t>
  </si>
  <si>
    <r>
      <t>Nº DO RISCO:</t>
    </r>
    <r>
      <rPr>
        <sz val="12"/>
        <color theme="1"/>
        <rFont val="Arial"/>
        <family val="2"/>
      </rPr>
      <t xml:space="preserve"> Indicar o nº do risco a que se refere cada controle. Um mesmo controle poderá ser utilizado para tratar mais de um risco 
</t>
    </r>
  </si>
  <si>
    <r>
      <t xml:space="preserve">CONTROLES A SEREM IMPLEMENTADOS OU APERFEIÇOADOS: </t>
    </r>
    <r>
      <rPr>
        <sz val="12"/>
        <color theme="1"/>
        <rFont val="Arial"/>
        <family val="2"/>
      </rPr>
      <t>Indicar o nome dos controles que serão implementados ou aperfeiçoados</t>
    </r>
  </si>
  <si>
    <r>
      <t xml:space="preserve">COMO SERÁ REALIZADO: </t>
    </r>
    <r>
      <rPr>
        <sz val="12"/>
        <rFont val="Arial"/>
        <family val="2"/>
      </rPr>
      <t xml:space="preserve">Relacionar as principais atividades a serem realizadas/desenvolvidas </t>
    </r>
  </si>
  <si>
    <r>
      <t xml:space="preserve">POR QUE SERÁ FEITO: </t>
    </r>
    <r>
      <rPr>
        <sz val="12"/>
        <rFont val="Arial"/>
        <family val="2"/>
      </rPr>
      <t>Apresentar justificativa para a implementação do controle</t>
    </r>
  </si>
  <si>
    <r>
      <t xml:space="preserve">QUEM SERÁ O RESPONSÁVEL: </t>
    </r>
    <r>
      <rPr>
        <sz val="12"/>
        <rFont val="Arial"/>
        <family val="2"/>
      </rPr>
      <t xml:space="preserve">Indicar o nome do cargo responsável pela implementação do controle </t>
    </r>
  </si>
  <si>
    <r>
      <t xml:space="preserve">ONDE SERÁ REALIZADO: </t>
    </r>
    <r>
      <rPr>
        <sz val="12"/>
        <rFont val="Arial"/>
        <family val="2"/>
      </rPr>
      <t xml:space="preserve">Indicar a unidade setorial que irá desenvolver a implementação do controle </t>
    </r>
  </si>
  <si>
    <r>
      <t xml:space="preserve">QUANDO SERÁ REALIZADO: </t>
    </r>
    <r>
      <rPr>
        <sz val="12"/>
        <rFont val="Arial"/>
        <family val="2"/>
      </rPr>
      <t xml:space="preserve">Indicar prazo de início e conclusão previsto para a implementação do controle </t>
    </r>
  </si>
  <si>
    <r>
      <t xml:space="preserve"> QUANTO CUSTARÁ:</t>
    </r>
    <r>
      <rPr>
        <sz val="12"/>
        <rFont val="Arial"/>
        <family val="2"/>
      </rPr>
      <t xml:space="preserve"> Indicar estimativa de custo previsto para a implementação do controle </t>
    </r>
  </si>
  <si>
    <t xml:space="preserve">Desperdício de recursos
</t>
  </si>
  <si>
    <t xml:space="preserve">Não atendimento às necessidades do órgão contratante
</t>
  </si>
  <si>
    <t>Desembolsos financeiros em descompasso com as entregas do bem/serviço do contrato</t>
  </si>
  <si>
    <t>Pagamento antecipado fora das hipóteses legais</t>
  </si>
  <si>
    <t xml:space="preserve">Pagamentos indevidos </t>
  </si>
  <si>
    <t xml:space="preserve">FASE - SELEÇÃO DO FORNECEDOR </t>
  </si>
  <si>
    <r>
      <t xml:space="preserve">C-6) </t>
    </r>
    <r>
      <rPr>
        <b/>
        <sz val="14"/>
        <rFont val="Arial"/>
        <family val="2"/>
      </rPr>
      <t>Ferramenta de gestão de contratos:</t>
    </r>
    <r>
      <rPr>
        <sz val="14"/>
        <rFont val="Arial"/>
        <family val="2"/>
      </rPr>
      <t xml:space="preserve"> sistema informatizado ou planilhas eletrônicas, de acordo com o volume de contratações do órgão, para gestão e controle de contrato, com registros de reuniões entre contratado e fiscal/gestor, ocorrências do contrato, medições, acompanhamento de saldos, aditivos, reajustes e pagamentos, inclusive com recursos de imagem e vídeo, quando oportuno</t>
    </r>
  </si>
  <si>
    <t xml:space="preserve">ÓRGÃO/ SECRETARIA:                   </t>
  </si>
  <si>
    <t xml:space="preserve">ÓRGÃO/ SECRETARIA: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</si>
</sst>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Verdana"/>
      <family val="2"/>
    </font>
    <font>
      <sz val="11"/>
      <color theme="1"/>
      <name val="Segoe UI"/>
      <family val="2"/>
    </font>
    <font>
      <b/>
      <sz val="18"/>
      <name val="Segoe UI"/>
      <family val="2"/>
    </font>
    <font>
      <sz val="16"/>
      <color theme="1"/>
      <name val="Segoe UI"/>
      <family val="2"/>
    </font>
    <font>
      <b/>
      <sz val="16"/>
      <name val="Segoe UI"/>
      <family val="2"/>
    </font>
    <font>
      <sz val="14"/>
      <color theme="1"/>
      <name val="Segoe UI"/>
      <family val="2"/>
    </font>
    <font>
      <sz val="11"/>
      <color rgb="FF000000"/>
      <name val="Segoe UI"/>
      <family val="2"/>
    </font>
    <font>
      <b/>
      <sz val="18"/>
      <name val=" SEGOE UI"/>
    </font>
    <font>
      <sz val="11"/>
      <name val=" SEGOE UI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6"/>
      <color theme="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0"/>
      <name val="Arial"/>
      <family val="2"/>
    </font>
    <font>
      <sz val="14"/>
      <color rgb="FF000000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22"/>
      <color theme="1"/>
      <name val="Arial"/>
      <family val="2"/>
    </font>
    <font>
      <sz val="11"/>
      <color rgb="FFFF0000"/>
      <name val="Arial"/>
      <family val="2"/>
    </font>
    <font>
      <b/>
      <sz val="18"/>
      <name val="Arial"/>
      <family val="2"/>
    </font>
    <font>
      <b/>
      <sz val="22"/>
      <color theme="0"/>
      <name val="Arial"/>
      <family val="2"/>
    </font>
    <font>
      <b/>
      <sz val="20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sz val="14"/>
      <color theme="1"/>
      <name val="Arial"/>
      <family val="2"/>
    </font>
    <font>
      <b/>
      <sz val="11"/>
      <color rgb="FFFFFFFF"/>
      <name val="Arial"/>
      <family val="2"/>
    </font>
    <font>
      <sz val="11"/>
      <color rgb="FFFFFFFF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6"/>
      <color theme="1"/>
      <name val="Arial"/>
      <family val="2"/>
    </font>
    <font>
      <b/>
      <sz val="20"/>
      <color theme="0"/>
      <name val="Arial"/>
      <family val="2"/>
    </font>
    <font>
      <b/>
      <sz val="28"/>
      <color theme="0"/>
      <name val="Arial"/>
      <family val="2"/>
    </font>
    <font>
      <sz val="16"/>
      <name val="Arial"/>
      <family val="2"/>
    </font>
    <font>
      <b/>
      <strike/>
      <sz val="16"/>
      <color theme="1"/>
      <name val="Arial"/>
      <family val="2"/>
    </font>
    <font>
      <strike/>
      <sz val="14"/>
      <color theme="1"/>
      <name val="Arial"/>
      <family val="2"/>
    </font>
    <font>
      <sz val="14"/>
      <color rgb="FFFF0000"/>
      <name val="Arial"/>
      <family val="2"/>
    </font>
    <font>
      <b/>
      <sz val="14"/>
      <color rgb="FFFF0000"/>
      <name val="Arial"/>
      <family val="2"/>
    </font>
    <font>
      <b/>
      <strike/>
      <sz val="18"/>
      <color theme="1"/>
      <name val="Arial"/>
      <family val="2"/>
    </font>
    <font>
      <sz val="1"/>
      <name val="Calibri"/>
      <family val="2"/>
      <scheme val="minor"/>
    </font>
    <font>
      <b/>
      <sz val="16"/>
      <color rgb="FF00B050"/>
      <name val="Arial"/>
      <family val="2"/>
    </font>
    <font>
      <i/>
      <sz val="14"/>
      <color theme="1"/>
      <name val="Arial"/>
      <family val="2"/>
    </font>
    <font>
      <sz val="12"/>
      <name val=" SEGOE UI"/>
    </font>
    <font>
      <b/>
      <sz val="28"/>
      <color theme="0"/>
      <name val=" SEGOE UI"/>
    </font>
    <font>
      <sz val="14"/>
      <color theme="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08B10"/>
        <bgColor indexed="64"/>
      </patternFill>
    </fill>
    <fill>
      <patternFill patternType="solid">
        <fgColor rgb="FF3E959C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85DFFF"/>
        <bgColor indexed="64"/>
      </patternFill>
    </fill>
    <fill>
      <patternFill patternType="solid">
        <fgColor rgb="FFCC3300"/>
        <bgColor indexed="64"/>
      </patternFill>
    </fill>
    <fill>
      <patternFill patternType="solid">
        <fgColor rgb="FFE4B91A"/>
        <bgColor indexed="64"/>
      </patternFill>
    </fill>
    <fill>
      <patternFill patternType="solid">
        <fgColor rgb="FFAABA98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D7D2D9"/>
      </left>
      <right style="medium">
        <color rgb="FFD7D2D9"/>
      </right>
      <top/>
      <bottom style="medium">
        <color rgb="FFD7D2D9"/>
      </bottom>
      <diagonal/>
    </border>
    <border>
      <left style="medium">
        <color rgb="FFD7D2D9"/>
      </left>
      <right style="medium">
        <color rgb="FFD7D2D9"/>
      </right>
      <top style="medium">
        <color rgb="FFD7D2D9"/>
      </top>
      <bottom style="medium">
        <color rgb="FFD7D2D9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10" fillId="0" borderId="0" xfId="0" applyFont="1"/>
    <xf numFmtId="0" fontId="3" fillId="2" borderId="0" xfId="0" applyFont="1" applyFill="1"/>
    <xf numFmtId="0" fontId="8" fillId="0" borderId="0" xfId="0" applyFont="1" applyAlignment="1">
      <alignment vertical="center" wrapText="1"/>
    </xf>
    <xf numFmtId="0" fontId="12" fillId="0" borderId="0" xfId="0" applyFont="1"/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12" fillId="2" borderId="0" xfId="0" applyFont="1" applyFill="1"/>
    <xf numFmtId="0" fontId="27" fillId="2" borderId="0" xfId="0" applyFont="1" applyFill="1"/>
    <xf numFmtId="0" fontId="11" fillId="2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left" vertical="center" wrapText="1"/>
    </xf>
    <xf numFmtId="0" fontId="33" fillId="2" borderId="1" xfId="0" applyFont="1" applyFill="1" applyBorder="1" applyAlignment="1" applyProtection="1">
      <alignment horizontal="center" vertical="center"/>
      <protection locked="0"/>
    </xf>
    <xf numFmtId="0" fontId="33" fillId="2" borderId="1" xfId="0" applyFont="1" applyFill="1" applyBorder="1" applyAlignment="1">
      <alignment horizontal="center" vertical="center"/>
    </xf>
    <xf numFmtId="0" fontId="33" fillId="2" borderId="1" xfId="0" applyFont="1" applyFill="1" applyBorder="1" applyAlignment="1" applyProtection="1">
      <alignment horizontal="left" wrapText="1"/>
      <protection locked="0"/>
    </xf>
    <xf numFmtId="0" fontId="36" fillId="2" borderId="1" xfId="0" applyFont="1" applyFill="1" applyBorder="1" applyAlignment="1">
      <alignment horizontal="left" vertical="center" wrapText="1"/>
    </xf>
    <xf numFmtId="0" fontId="33" fillId="2" borderId="1" xfId="0" applyFont="1" applyFill="1" applyBorder="1" applyAlignment="1">
      <alignment horizontal="left" wrapText="1"/>
    </xf>
    <xf numFmtId="0" fontId="33" fillId="2" borderId="1" xfId="0" applyFont="1" applyFill="1" applyBorder="1" applyAlignment="1">
      <alignment horizontal="left" vertical="center"/>
    </xf>
    <xf numFmtId="0" fontId="33" fillId="2" borderId="1" xfId="0" applyFont="1" applyFill="1" applyBorder="1" applyProtection="1">
      <protection locked="0"/>
    </xf>
    <xf numFmtId="0" fontId="33" fillId="2" borderId="1" xfId="0" applyFont="1" applyFill="1" applyBorder="1" applyAlignment="1" applyProtection="1">
      <alignment horizontal="left" vertical="center" wrapText="1"/>
      <protection locked="0"/>
    </xf>
    <xf numFmtId="0" fontId="12" fillId="2" borderId="0" xfId="0" applyFont="1" applyFill="1" applyAlignment="1">
      <alignment horizontal="center"/>
    </xf>
    <xf numFmtId="0" fontId="33" fillId="2" borderId="0" xfId="0" applyFont="1" applyFill="1" applyAlignment="1">
      <alignment horizontal="left"/>
    </xf>
    <xf numFmtId="0" fontId="39" fillId="2" borderId="0" xfId="0" applyFont="1" applyFill="1" applyAlignment="1">
      <alignment horizontal="center"/>
    </xf>
    <xf numFmtId="0" fontId="33" fillId="2" borderId="0" xfId="0" applyFont="1" applyFill="1" applyAlignment="1">
      <alignment horizontal="center"/>
    </xf>
    <xf numFmtId="0" fontId="33" fillId="2" borderId="0" xfId="0" applyFont="1" applyFill="1"/>
    <xf numFmtId="0" fontId="33" fillId="2" borderId="0" xfId="0" applyFont="1" applyFill="1" applyAlignment="1">
      <alignment horizontal="left" vertical="center" wrapText="1"/>
    </xf>
    <xf numFmtId="0" fontId="39" fillId="2" borderId="0" xfId="0" applyFont="1" applyFill="1" applyAlignment="1">
      <alignment horizontal="center" vertical="center" wrapText="1"/>
    </xf>
    <xf numFmtId="0" fontId="31" fillId="2" borderId="0" xfId="0" applyFont="1" applyFill="1" applyAlignment="1">
      <alignment horizontal="left"/>
    </xf>
    <xf numFmtId="1" fontId="40" fillId="4" borderId="14" xfId="0" applyNumberFormat="1" applyFont="1" applyFill="1" applyBorder="1" applyAlignment="1">
      <alignment horizontal="center" vertical="center" wrapText="1"/>
    </xf>
    <xf numFmtId="0" fontId="42" fillId="0" borderId="6" xfId="0" applyFont="1" applyBorder="1" applyAlignment="1" applyProtection="1">
      <alignment vertical="center" wrapText="1"/>
      <protection locked="0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/>
    <xf numFmtId="0" fontId="38" fillId="0" borderId="6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vertical="center" wrapText="1"/>
      <protection locked="0"/>
    </xf>
    <xf numFmtId="0" fontId="38" fillId="0" borderId="1" xfId="0" applyFont="1" applyBorder="1"/>
    <xf numFmtId="0" fontId="0" fillId="0" borderId="0" xfId="0" applyAlignment="1">
      <alignment horizontal="left" vertical="center" indent="1"/>
    </xf>
    <xf numFmtId="0" fontId="45" fillId="2" borderId="1" xfId="0" applyFont="1" applyFill="1" applyBorder="1" applyAlignment="1" applyProtection="1">
      <alignment horizontal="center" vertical="center" wrapText="1"/>
      <protection locked="0"/>
    </xf>
    <xf numFmtId="0" fontId="33" fillId="0" borderId="1" xfId="0" applyFont="1" applyBorder="1" applyAlignment="1">
      <alignment horizontal="left" vertical="center" wrapText="1"/>
    </xf>
    <xf numFmtId="0" fontId="33" fillId="2" borderId="1" xfId="0" applyFont="1" applyFill="1" applyBorder="1" applyAlignment="1">
      <alignment vertical="center" wrapText="1"/>
    </xf>
    <xf numFmtId="0" fontId="33" fillId="2" borderId="22" xfId="0" applyFont="1" applyFill="1" applyBorder="1" applyAlignment="1">
      <alignment vertical="center" wrapText="1"/>
    </xf>
    <xf numFmtId="0" fontId="33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5" fillId="2" borderId="1" xfId="0" applyFont="1" applyFill="1" applyBorder="1" applyAlignment="1" applyProtection="1">
      <alignment vertical="top" wrapText="1"/>
      <protection locked="0"/>
    </xf>
    <xf numFmtId="0" fontId="45" fillId="2" borderId="1" xfId="0" applyFont="1" applyFill="1" applyBorder="1" applyAlignment="1" applyProtection="1">
      <alignment vertical="center" wrapText="1"/>
      <protection locked="0"/>
    </xf>
    <xf numFmtId="0" fontId="45" fillId="2" borderId="1" xfId="0" applyFont="1" applyFill="1" applyBorder="1" applyAlignment="1" applyProtection="1">
      <alignment horizontal="left" vertical="center" wrapText="1"/>
      <protection locked="0"/>
    </xf>
    <xf numFmtId="0" fontId="36" fillId="0" borderId="0" xfId="0" applyFont="1" applyAlignment="1">
      <alignment vertical="center" wrapText="1"/>
    </xf>
    <xf numFmtId="0" fontId="33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center" vertical="center" wrapText="1"/>
    </xf>
    <xf numFmtId="0" fontId="12" fillId="2" borderId="0" xfId="0" applyFont="1" applyFill="1" applyAlignment="1">
      <alignment horizontal="left"/>
    </xf>
    <xf numFmtId="0" fontId="27" fillId="2" borderId="0" xfId="0" applyFont="1" applyFill="1" applyAlignment="1">
      <alignment horizontal="left"/>
    </xf>
    <xf numFmtId="0" fontId="34" fillId="2" borderId="0" xfId="0" applyFont="1" applyFill="1" applyAlignment="1">
      <alignment horizontal="left" vertical="center" wrapText="1"/>
    </xf>
    <xf numFmtId="0" fontId="35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left"/>
    </xf>
    <xf numFmtId="0" fontId="12" fillId="2" borderId="0" xfId="0" applyFont="1" applyFill="1" applyAlignment="1">
      <alignment horizontal="left" vertical="center"/>
    </xf>
    <xf numFmtId="0" fontId="18" fillId="0" borderId="8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36" fillId="0" borderId="6" xfId="0" applyFont="1" applyBorder="1" applyAlignment="1">
      <alignment horizontal="center" vertical="center"/>
    </xf>
    <xf numFmtId="1" fontId="20" fillId="10" borderId="1" xfId="1" applyNumberFormat="1" applyFont="1" applyFill="1" applyBorder="1" applyAlignment="1">
      <alignment horizontal="center" vertical="center"/>
    </xf>
    <xf numFmtId="0" fontId="20" fillId="10" borderId="1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horizontal="center" vertical="center" wrapText="1"/>
    </xf>
    <xf numFmtId="1" fontId="20" fillId="9" borderId="1" xfId="1" applyNumberFormat="1" applyFont="1" applyFill="1" applyBorder="1" applyAlignment="1">
      <alignment horizontal="center" vertical="center"/>
    </xf>
    <xf numFmtId="0" fontId="17" fillId="7" borderId="10" xfId="0" applyFont="1" applyFill="1" applyBorder="1" applyAlignment="1">
      <alignment horizontal="center" vertical="center"/>
    </xf>
    <xf numFmtId="0" fontId="13" fillId="7" borderId="20" xfId="0" applyFont="1" applyFill="1" applyBorder="1" applyAlignment="1">
      <alignment horizontal="center" vertical="center" wrapText="1"/>
    </xf>
    <xf numFmtId="0" fontId="13" fillId="7" borderId="21" xfId="0" applyFont="1" applyFill="1" applyBorder="1" applyAlignment="1">
      <alignment horizontal="center" vertical="center" wrapText="1"/>
    </xf>
    <xf numFmtId="0" fontId="37" fillId="0" borderId="32" xfId="0" applyFont="1" applyBorder="1" applyAlignment="1">
      <alignment horizontal="left" vertical="center"/>
    </xf>
    <xf numFmtId="0" fontId="51" fillId="5" borderId="31" xfId="0" applyFont="1" applyFill="1" applyBorder="1"/>
    <xf numFmtId="0" fontId="51" fillId="8" borderId="31" xfId="0" applyFont="1" applyFill="1" applyBorder="1"/>
    <xf numFmtId="0" fontId="51" fillId="6" borderId="33" xfId="0" applyFont="1" applyFill="1" applyBorder="1"/>
    <xf numFmtId="0" fontId="37" fillId="0" borderId="34" xfId="0" applyFont="1" applyBorder="1" applyAlignment="1">
      <alignment horizontal="left" vertical="center"/>
    </xf>
    <xf numFmtId="0" fontId="51" fillId="13" borderId="31" xfId="0" applyFont="1" applyFill="1" applyBorder="1"/>
    <xf numFmtId="0" fontId="36" fillId="13" borderId="6" xfId="0" applyFont="1" applyFill="1" applyBorder="1" applyAlignment="1">
      <alignment horizontal="center" vertical="center"/>
    </xf>
    <xf numFmtId="0" fontId="20" fillId="11" borderId="1" xfId="0" applyFont="1" applyFill="1" applyBorder="1" applyAlignment="1">
      <alignment horizontal="center" vertical="center" wrapText="1"/>
    </xf>
    <xf numFmtId="1" fontId="20" fillId="11" borderId="1" xfId="1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25" fillId="7" borderId="9" xfId="0" applyFont="1" applyFill="1" applyBorder="1" applyAlignment="1">
      <alignment horizontal="center" vertical="center" wrapText="1"/>
    </xf>
    <xf numFmtId="0" fontId="16" fillId="7" borderId="10" xfId="0" applyFont="1" applyFill="1" applyBorder="1" applyAlignment="1">
      <alignment horizontal="center" vertical="center" wrapText="1"/>
    </xf>
    <xf numFmtId="0" fontId="17" fillId="7" borderId="10" xfId="0" applyFont="1" applyFill="1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9" fillId="0" borderId="7" xfId="0" applyFont="1" applyBorder="1" applyAlignment="1">
      <alignment horizontal="left" vertical="center" wrapText="1"/>
    </xf>
    <xf numFmtId="0" fontId="13" fillId="7" borderId="11" xfId="0" applyFont="1" applyFill="1" applyBorder="1" applyAlignment="1">
      <alignment horizontal="center" vertical="center" wrapText="1"/>
    </xf>
    <xf numFmtId="0" fontId="13" fillId="7" borderId="12" xfId="0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7" fillId="7" borderId="26" xfId="0" applyFont="1" applyFill="1" applyBorder="1" applyAlignment="1">
      <alignment horizontal="center" vertical="center"/>
    </xf>
    <xf numFmtId="0" fontId="17" fillId="7" borderId="27" xfId="0" applyFont="1" applyFill="1" applyBorder="1" applyAlignment="1">
      <alignment horizontal="center" vertical="center"/>
    </xf>
    <xf numFmtId="0" fontId="17" fillId="7" borderId="28" xfId="0" applyFont="1" applyFill="1" applyBorder="1" applyAlignment="1">
      <alignment horizontal="center" vertical="center"/>
    </xf>
    <xf numFmtId="0" fontId="53" fillId="14" borderId="2" xfId="0" applyFont="1" applyFill="1" applyBorder="1" applyAlignment="1">
      <alignment horizontal="center" vertical="center" wrapText="1"/>
    </xf>
    <xf numFmtId="0" fontId="53" fillId="14" borderId="3" xfId="0" applyFont="1" applyFill="1" applyBorder="1" applyAlignment="1">
      <alignment horizontal="center" vertical="center" wrapText="1"/>
    </xf>
    <xf numFmtId="0" fontId="53" fillId="14" borderId="4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left" wrapText="1"/>
    </xf>
    <xf numFmtId="0" fontId="53" fillId="15" borderId="2" xfId="0" applyFont="1" applyFill="1" applyBorder="1" applyAlignment="1">
      <alignment horizontal="center" vertical="center" wrapText="1"/>
    </xf>
    <xf numFmtId="0" fontId="53" fillId="15" borderId="3" xfId="0" applyFont="1" applyFill="1" applyBorder="1" applyAlignment="1">
      <alignment horizontal="center" vertical="center" wrapText="1"/>
    </xf>
    <xf numFmtId="0" fontId="53" fillId="15" borderId="4" xfId="0" applyFont="1" applyFill="1" applyBorder="1" applyAlignment="1">
      <alignment horizontal="center" vertical="center" wrapText="1"/>
    </xf>
    <xf numFmtId="0" fontId="53" fillId="16" borderId="2" xfId="0" applyFont="1" applyFill="1" applyBorder="1" applyAlignment="1">
      <alignment horizontal="center" vertical="center" wrapText="1"/>
    </xf>
    <xf numFmtId="0" fontId="53" fillId="16" borderId="3" xfId="0" applyFont="1" applyFill="1" applyBorder="1" applyAlignment="1">
      <alignment horizontal="center" vertical="center" wrapText="1"/>
    </xf>
    <xf numFmtId="0" fontId="53" fillId="16" borderId="4" xfId="0" applyFont="1" applyFill="1" applyBorder="1" applyAlignment="1">
      <alignment horizontal="center" vertical="center" wrapText="1"/>
    </xf>
    <xf numFmtId="0" fontId="53" fillId="8" borderId="2" xfId="0" applyFont="1" applyFill="1" applyBorder="1" applyAlignment="1">
      <alignment horizontal="center" vertical="center" wrapText="1"/>
    </xf>
    <xf numFmtId="0" fontId="53" fillId="8" borderId="3" xfId="0" applyFont="1" applyFill="1" applyBorder="1" applyAlignment="1">
      <alignment horizontal="center" vertical="center" wrapText="1"/>
    </xf>
    <xf numFmtId="0" fontId="53" fillId="8" borderId="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33" fillId="2" borderId="15" xfId="0" applyFont="1" applyFill="1" applyBorder="1" applyAlignment="1">
      <alignment horizontal="left" vertical="center" wrapText="1"/>
    </xf>
    <xf numFmtId="0" fontId="33" fillId="2" borderId="16" xfId="0" applyFont="1" applyFill="1" applyBorder="1" applyAlignment="1">
      <alignment horizontal="left" vertical="center" wrapText="1"/>
    </xf>
    <xf numFmtId="0" fontId="33" fillId="2" borderId="23" xfId="0" applyFont="1" applyFill="1" applyBorder="1" applyAlignment="1">
      <alignment horizontal="left" vertical="center" wrapText="1"/>
    </xf>
    <xf numFmtId="0" fontId="33" fillId="2" borderId="24" xfId="0" applyFont="1" applyFill="1" applyBorder="1" applyAlignment="1">
      <alignment horizontal="left" vertical="center" wrapText="1"/>
    </xf>
    <xf numFmtId="0" fontId="33" fillId="2" borderId="5" xfId="0" applyFont="1" applyFill="1" applyBorder="1" applyAlignment="1">
      <alignment horizontal="left" vertical="center" wrapText="1"/>
    </xf>
    <xf numFmtId="0" fontId="33" fillId="2" borderId="18" xfId="0" applyFont="1" applyFill="1" applyBorder="1" applyAlignment="1">
      <alignment horizontal="left" vertical="center" wrapText="1"/>
    </xf>
    <xf numFmtId="0" fontId="33" fillId="2" borderId="19" xfId="0" applyFont="1" applyFill="1" applyBorder="1" applyAlignment="1">
      <alignment horizontal="left" vertical="center" wrapText="1"/>
    </xf>
    <xf numFmtId="0" fontId="33" fillId="2" borderId="0" xfId="0" applyFont="1" applyFill="1" applyAlignment="1">
      <alignment horizontal="left" vertical="center" wrapText="1"/>
    </xf>
    <xf numFmtId="0" fontId="33" fillId="2" borderId="17" xfId="0" applyFont="1" applyFill="1" applyBorder="1" applyAlignment="1">
      <alignment horizontal="left" vertical="center" wrapText="1"/>
    </xf>
    <xf numFmtId="1" fontId="20" fillId="10" borderId="1" xfId="1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33" fillId="0" borderId="1" xfId="0" applyFont="1" applyBorder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33" fillId="2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/>
    </xf>
    <xf numFmtId="0" fontId="13" fillId="10" borderId="1" xfId="0" applyFont="1" applyFill="1" applyBorder="1" applyAlignment="1">
      <alignment horizontal="center" vertical="center"/>
    </xf>
    <xf numFmtId="0" fontId="33" fillId="2" borderId="2" xfId="0" applyFont="1" applyFill="1" applyBorder="1" applyAlignment="1">
      <alignment horizontal="left" vertical="center" wrapText="1"/>
    </xf>
    <xf numFmtId="0" fontId="33" fillId="2" borderId="3" xfId="0" applyFont="1" applyFill="1" applyBorder="1" applyAlignment="1">
      <alignment horizontal="left" vertical="center" wrapText="1"/>
    </xf>
    <xf numFmtId="0" fontId="33" fillId="2" borderId="4" xfId="0" applyFont="1" applyFill="1" applyBorder="1" applyAlignment="1">
      <alignment horizontal="left" vertical="center" wrapText="1"/>
    </xf>
    <xf numFmtId="0" fontId="36" fillId="2" borderId="15" xfId="0" applyFont="1" applyFill="1" applyBorder="1" applyAlignment="1">
      <alignment horizontal="left" vertical="center" wrapText="1"/>
    </xf>
    <xf numFmtId="0" fontId="36" fillId="2" borderId="16" xfId="0" applyFont="1" applyFill="1" applyBorder="1" applyAlignment="1">
      <alignment horizontal="left" vertical="center" wrapText="1"/>
    </xf>
    <xf numFmtId="0" fontId="36" fillId="2" borderId="23" xfId="0" applyFont="1" applyFill="1" applyBorder="1" applyAlignment="1">
      <alignment horizontal="left" vertical="center" wrapText="1"/>
    </xf>
    <xf numFmtId="0" fontId="36" fillId="2" borderId="24" xfId="0" applyFont="1" applyFill="1" applyBorder="1" applyAlignment="1">
      <alignment horizontal="left" vertical="center" wrapText="1"/>
    </xf>
    <xf numFmtId="0" fontId="36" fillId="2" borderId="5" xfId="0" applyFont="1" applyFill="1" applyBorder="1" applyAlignment="1">
      <alignment horizontal="left" vertical="center" wrapText="1"/>
    </xf>
    <xf numFmtId="0" fontId="36" fillId="2" borderId="18" xfId="0" applyFont="1" applyFill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 wrapText="1"/>
    </xf>
    <xf numFmtId="0" fontId="33" fillId="0" borderId="2" xfId="0" applyFont="1" applyBorder="1" applyAlignment="1">
      <alignment horizontal="left" vertical="center" wrapText="1"/>
    </xf>
    <xf numFmtId="0" fontId="33" fillId="0" borderId="3" xfId="0" applyFont="1" applyBorder="1" applyAlignment="1">
      <alignment horizontal="left" vertical="center" wrapText="1"/>
    </xf>
    <xf numFmtId="0" fontId="33" fillId="0" borderId="4" xfId="0" applyFont="1" applyBorder="1" applyAlignment="1">
      <alignment horizontal="left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20" fillId="10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left" vertical="center" wrapText="1"/>
    </xf>
    <xf numFmtId="0" fontId="33" fillId="2" borderId="22" xfId="0" applyFont="1" applyFill="1" applyBorder="1" applyAlignment="1">
      <alignment horizontal="left" vertical="center" wrapText="1"/>
    </xf>
    <xf numFmtId="0" fontId="33" fillId="2" borderId="6" xfId="0" applyFont="1" applyFill="1" applyBorder="1" applyAlignment="1">
      <alignment horizontal="left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2" fillId="2" borderId="25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 wrapText="1"/>
    </xf>
    <xf numFmtId="0" fontId="38" fillId="2" borderId="1" xfId="0" applyFont="1" applyFill="1" applyBorder="1" applyAlignment="1">
      <alignment horizontal="center" vertical="center" wrapText="1"/>
    </xf>
    <xf numFmtId="0" fontId="13" fillId="11" borderId="1" xfId="0" applyFont="1" applyFill="1" applyBorder="1" applyAlignment="1">
      <alignment horizontal="center" vertical="center"/>
    </xf>
    <xf numFmtId="0" fontId="20" fillId="9" borderId="1" xfId="0" applyFont="1" applyFill="1" applyBorder="1" applyAlignment="1">
      <alignment horizontal="center" vertical="center" wrapText="1"/>
    </xf>
    <xf numFmtId="1" fontId="20" fillId="9" borderId="1" xfId="1" applyNumberFormat="1" applyFont="1" applyFill="1" applyBorder="1" applyAlignment="1">
      <alignment horizontal="center" vertical="center"/>
    </xf>
    <xf numFmtId="0" fontId="20" fillId="11" borderId="2" xfId="0" applyFont="1" applyFill="1" applyBorder="1" applyAlignment="1">
      <alignment horizontal="center" vertical="center" wrapText="1"/>
    </xf>
    <xf numFmtId="0" fontId="20" fillId="11" borderId="4" xfId="0" applyFont="1" applyFill="1" applyBorder="1" applyAlignment="1">
      <alignment horizontal="center" vertical="center" wrapText="1"/>
    </xf>
    <xf numFmtId="0" fontId="20" fillId="11" borderId="1" xfId="0" applyFont="1" applyFill="1" applyBorder="1" applyAlignment="1">
      <alignment horizontal="center" vertical="center" wrapText="1"/>
    </xf>
    <xf numFmtId="1" fontId="20" fillId="11" borderId="1" xfId="1" applyNumberFormat="1" applyFont="1" applyFill="1" applyBorder="1" applyAlignment="1">
      <alignment horizontal="center" vertical="center"/>
    </xf>
    <xf numFmtId="0" fontId="36" fillId="2" borderId="2" xfId="0" applyFont="1" applyFill="1" applyBorder="1" applyAlignment="1">
      <alignment horizontal="left" vertical="center" wrapText="1"/>
    </xf>
    <xf numFmtId="0" fontId="36" fillId="2" borderId="3" xfId="0" applyFont="1" applyFill="1" applyBorder="1" applyAlignment="1">
      <alignment horizontal="left" vertical="center" wrapText="1"/>
    </xf>
    <xf numFmtId="0" fontId="36" fillId="2" borderId="4" xfId="0" applyFont="1" applyFill="1" applyBorder="1" applyAlignment="1">
      <alignment horizontal="left" vertical="center" wrapText="1"/>
    </xf>
    <xf numFmtId="0" fontId="40" fillId="4" borderId="12" xfId="0" applyFont="1" applyFill="1" applyBorder="1" applyAlignment="1">
      <alignment horizontal="center" vertical="center"/>
    </xf>
    <xf numFmtId="0" fontId="40" fillId="4" borderId="13" xfId="0" applyFont="1" applyFill="1" applyBorder="1" applyAlignment="1">
      <alignment horizontal="center" vertical="center"/>
    </xf>
    <xf numFmtId="0" fontId="40" fillId="4" borderId="11" xfId="0" applyFont="1" applyFill="1" applyBorder="1" applyAlignment="1">
      <alignment horizontal="center" vertical="center"/>
    </xf>
    <xf numFmtId="0" fontId="29" fillId="9" borderId="1" xfId="0" applyFont="1" applyFill="1" applyBorder="1" applyAlignment="1">
      <alignment horizontal="center" vertical="center" wrapText="1"/>
    </xf>
    <xf numFmtId="0" fontId="26" fillId="7" borderId="0" xfId="0" applyFont="1" applyFill="1" applyAlignment="1">
      <alignment horizontal="center" vertical="center"/>
    </xf>
    <xf numFmtId="0" fontId="41" fillId="7" borderId="5" xfId="0" applyFont="1" applyFill="1" applyBorder="1" applyAlignment="1">
      <alignment horizontal="center" vertical="center" wrapText="1"/>
    </xf>
    <xf numFmtId="0" fontId="41" fillId="7" borderId="18" xfId="0" applyFont="1" applyFill="1" applyBorder="1" applyAlignment="1">
      <alignment horizontal="center" vertical="center" wrapText="1"/>
    </xf>
    <xf numFmtId="0" fontId="44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29" fillId="11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 applyProtection="1">
      <alignment horizontal="center" vertical="top" wrapText="1"/>
      <protection locked="0"/>
    </xf>
    <xf numFmtId="0" fontId="28" fillId="2" borderId="1" xfId="0" applyFont="1" applyFill="1" applyBorder="1" applyAlignment="1">
      <alignment horizontal="left" vertical="center" wrapText="1"/>
    </xf>
    <xf numFmtId="0" fontId="33" fillId="0" borderId="15" xfId="0" applyFont="1" applyBorder="1" applyAlignment="1">
      <alignment horizontal="left" vertical="center" wrapText="1"/>
    </xf>
    <xf numFmtId="0" fontId="33" fillId="0" borderId="16" xfId="0" applyFont="1" applyBorder="1" applyAlignment="1">
      <alignment horizontal="left" vertical="center" wrapText="1"/>
    </xf>
    <xf numFmtId="0" fontId="33" fillId="0" borderId="23" xfId="0" applyFont="1" applyBorder="1" applyAlignment="1">
      <alignment horizontal="left" vertical="center" wrapText="1"/>
    </xf>
    <xf numFmtId="0" fontId="33" fillId="0" borderId="24" xfId="0" applyFont="1" applyBorder="1" applyAlignment="1">
      <alignment horizontal="left" vertical="center" wrapText="1"/>
    </xf>
    <xf numFmtId="0" fontId="33" fillId="0" borderId="5" xfId="0" applyFont="1" applyBorder="1" applyAlignment="1">
      <alignment horizontal="left" vertical="center" wrapText="1"/>
    </xf>
    <xf numFmtId="0" fontId="33" fillId="0" borderId="18" xfId="0" applyFont="1" applyBorder="1" applyAlignment="1">
      <alignment horizontal="left" vertical="center" wrapText="1"/>
    </xf>
    <xf numFmtId="0" fontId="33" fillId="0" borderId="19" xfId="0" applyFont="1" applyBorder="1" applyAlignment="1">
      <alignment horizontal="left" vertical="center" wrapText="1"/>
    </xf>
    <xf numFmtId="0" fontId="33" fillId="0" borderId="17" xfId="0" applyFont="1" applyBorder="1" applyAlignment="1">
      <alignment horizontal="left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left" vertical="center" wrapText="1"/>
    </xf>
    <xf numFmtId="0" fontId="29" fillId="10" borderId="1" xfId="0" applyFont="1" applyFill="1" applyBorder="1" applyAlignment="1">
      <alignment horizontal="center" vertical="center" wrapText="1"/>
    </xf>
    <xf numFmtId="0" fontId="36" fillId="0" borderId="2" xfId="0" applyFont="1" applyBorder="1" applyAlignment="1">
      <alignment horizontal="left" vertical="center" wrapText="1"/>
    </xf>
    <xf numFmtId="0" fontId="36" fillId="0" borderId="3" xfId="0" applyFont="1" applyBorder="1" applyAlignment="1">
      <alignment horizontal="left" vertical="center" wrapText="1"/>
    </xf>
    <xf numFmtId="0" fontId="36" fillId="0" borderId="4" xfId="0" applyFont="1" applyBorder="1" applyAlignment="1">
      <alignment horizontal="left" vertical="center" wrapText="1"/>
    </xf>
    <xf numFmtId="0" fontId="43" fillId="2" borderId="1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center" vertical="center" wrapText="1"/>
    </xf>
    <xf numFmtId="0" fontId="28" fillId="2" borderId="22" xfId="0" applyFont="1" applyFill="1" applyBorder="1" applyAlignment="1">
      <alignment horizontal="left" vertical="center" wrapText="1"/>
    </xf>
    <xf numFmtId="0" fontId="52" fillId="7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19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0" fontId="4" fillId="2" borderId="17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37" fillId="12" borderId="29" xfId="0" applyFont="1" applyFill="1" applyBorder="1" applyAlignment="1">
      <alignment horizontal="center" vertical="center"/>
    </xf>
    <xf numFmtId="0" fontId="37" fillId="12" borderId="30" xfId="0" applyFont="1" applyFill="1" applyBorder="1" applyAlignment="1">
      <alignment horizontal="center" vertical="center"/>
    </xf>
  </cellXfs>
  <cellStyles count="2">
    <cellStyle name="Normal" xfId="0" builtinId="0"/>
    <cellStyle name="Porcentagem" xfId="1" builtinId="5"/>
  </cellStyles>
  <dxfs count="8"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85DFFF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85DFFF"/>
      <color rgb="FF92D050"/>
      <color rgb="FFAABA98"/>
      <color rgb="FFE4B91A"/>
      <color rgb="FFCC3300"/>
      <color rgb="FF43CEFF"/>
      <color rgb="FFF08B10"/>
      <color rgb="FF3E959C"/>
      <color rgb="FF76C2C8"/>
      <color rgb="FFD634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22679</xdr:colOff>
      <xdr:row>0</xdr:row>
      <xdr:rowOff>22452</xdr:rowOff>
    </xdr:from>
    <xdr:to>
      <xdr:col>1</xdr:col>
      <xdr:colOff>5822156</xdr:colOff>
      <xdr:row>0</xdr:row>
      <xdr:rowOff>1678781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82" t="23959" r="24246" b="28359"/>
        <a:stretch/>
      </xdr:blipFill>
      <xdr:spPr>
        <a:xfrm>
          <a:off x="22679" y="22452"/>
          <a:ext cx="6537665" cy="16563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3286126</xdr:colOff>
      <xdr:row>0</xdr:row>
      <xdr:rowOff>1383555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82" t="23959" r="24246" b="28359"/>
        <a:stretch/>
      </xdr:blipFill>
      <xdr:spPr>
        <a:xfrm>
          <a:off x="1" y="1"/>
          <a:ext cx="5461000" cy="13835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Papel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"/>
  <sheetViews>
    <sheetView tabSelected="1" zoomScaleNormal="100" zoomScaleSheetLayoutView="120" workbookViewId="0">
      <selection activeCell="E8" sqref="E8:K8"/>
    </sheetView>
  </sheetViews>
  <sheetFormatPr defaultColWidth="8.7109375" defaultRowHeight="14.25"/>
  <cols>
    <col min="1" max="10" width="8.7109375" style="9"/>
    <col min="11" max="11" width="62.5703125" style="9" customWidth="1"/>
    <col min="12" max="12" width="26.42578125" style="9" customWidth="1"/>
    <col min="13" max="16384" width="8.7109375" style="9"/>
  </cols>
  <sheetData>
    <row r="1" spans="1:11" ht="60" customHeight="1" thickBot="1">
      <c r="A1" s="92" t="s">
        <v>178</v>
      </c>
      <c r="B1" s="92"/>
      <c r="C1" s="92"/>
      <c r="D1" s="92"/>
      <c r="E1" s="92"/>
      <c r="F1" s="92"/>
      <c r="G1" s="92"/>
      <c r="H1" s="92"/>
      <c r="I1" s="92"/>
      <c r="J1" s="92"/>
      <c r="K1" s="92"/>
    </row>
    <row r="2" spans="1:11" ht="60.75" customHeight="1" thickBot="1">
      <c r="A2" s="94" t="s">
        <v>188</v>
      </c>
      <c r="B2" s="95"/>
      <c r="C2" s="95"/>
      <c r="D2" s="95"/>
      <c r="E2" s="95"/>
      <c r="F2" s="95"/>
      <c r="G2" s="95"/>
      <c r="H2" s="95"/>
      <c r="I2" s="95"/>
      <c r="J2" s="95"/>
      <c r="K2" s="96"/>
    </row>
    <row r="3" spans="1:11" ht="60.75" customHeight="1">
      <c r="A3" s="10" t="s">
        <v>137</v>
      </c>
      <c r="B3" s="86" t="s">
        <v>180</v>
      </c>
      <c r="C3" s="86"/>
      <c r="D3" s="86"/>
      <c r="E3" s="86"/>
      <c r="F3" s="86"/>
      <c r="G3" s="86"/>
      <c r="H3" s="86"/>
      <c r="I3" s="86"/>
      <c r="J3" s="86"/>
      <c r="K3" s="86"/>
    </row>
    <row r="4" spans="1:11" ht="50.1" customHeight="1" thickBot="1">
      <c r="A4" s="10" t="s">
        <v>138</v>
      </c>
      <c r="B4" s="86" t="s">
        <v>181</v>
      </c>
      <c r="C4" s="86"/>
      <c r="D4" s="86"/>
      <c r="E4" s="86"/>
      <c r="F4" s="86"/>
      <c r="G4" s="86"/>
      <c r="H4" s="86"/>
      <c r="I4" s="86"/>
      <c r="J4" s="86"/>
      <c r="K4" s="86"/>
    </row>
    <row r="5" spans="1:11" ht="18" customHeight="1" thickTop="1" thickBot="1">
      <c r="A5" s="11"/>
      <c r="B5" s="87" t="s">
        <v>139</v>
      </c>
      <c r="C5" s="87"/>
      <c r="D5" s="87"/>
      <c r="E5" s="87"/>
      <c r="F5" s="87"/>
      <c r="G5" s="87"/>
      <c r="H5" s="87"/>
      <c r="I5" s="87"/>
      <c r="J5" s="87"/>
      <c r="K5" s="87"/>
    </row>
    <row r="6" spans="1:11" ht="18" customHeight="1" thickTop="1" thickBot="1">
      <c r="A6" s="11"/>
      <c r="B6" s="74" t="s">
        <v>145</v>
      </c>
      <c r="C6" s="89" t="s">
        <v>146</v>
      </c>
      <c r="D6" s="89"/>
      <c r="E6" s="88" t="s">
        <v>123</v>
      </c>
      <c r="F6" s="88"/>
      <c r="G6" s="88"/>
      <c r="H6" s="88"/>
      <c r="I6" s="88"/>
      <c r="J6" s="88"/>
      <c r="K6" s="88"/>
    </row>
    <row r="7" spans="1:11" ht="30" customHeight="1" thickTop="1" thickBot="1">
      <c r="A7" s="11"/>
      <c r="B7" s="65">
        <v>1</v>
      </c>
      <c r="C7" s="97" t="s">
        <v>105</v>
      </c>
      <c r="D7" s="97"/>
      <c r="E7" s="93" t="s">
        <v>140</v>
      </c>
      <c r="F7" s="93"/>
      <c r="G7" s="93"/>
      <c r="H7" s="93"/>
      <c r="I7" s="93"/>
      <c r="J7" s="93"/>
      <c r="K7" s="93"/>
    </row>
    <row r="8" spans="1:11" ht="30" customHeight="1" thickBot="1">
      <c r="A8" s="11"/>
      <c r="B8" s="64">
        <v>2</v>
      </c>
      <c r="C8" s="90" t="s">
        <v>106</v>
      </c>
      <c r="D8" s="90"/>
      <c r="E8" s="91" t="s">
        <v>141</v>
      </c>
      <c r="F8" s="91"/>
      <c r="G8" s="91"/>
      <c r="H8" s="91"/>
      <c r="I8" s="91"/>
      <c r="J8" s="91"/>
      <c r="K8" s="91"/>
    </row>
    <row r="9" spans="1:11" ht="30" customHeight="1" thickBot="1">
      <c r="A9" s="11"/>
      <c r="B9" s="64">
        <v>3</v>
      </c>
      <c r="C9" s="90" t="s">
        <v>107</v>
      </c>
      <c r="D9" s="90"/>
      <c r="E9" s="91" t="s">
        <v>142</v>
      </c>
      <c r="F9" s="91"/>
      <c r="G9" s="91"/>
      <c r="H9" s="91"/>
      <c r="I9" s="91"/>
      <c r="J9" s="91"/>
      <c r="K9" s="91"/>
    </row>
    <row r="10" spans="1:11" ht="30" customHeight="1" thickBot="1">
      <c r="A10" s="11"/>
      <c r="B10" s="64">
        <v>4</v>
      </c>
      <c r="C10" s="90" t="s">
        <v>121</v>
      </c>
      <c r="D10" s="90"/>
      <c r="E10" s="91" t="s">
        <v>143</v>
      </c>
      <c r="F10" s="91"/>
      <c r="G10" s="91"/>
      <c r="H10" s="91"/>
      <c r="I10" s="91"/>
      <c r="J10" s="91"/>
      <c r="K10" s="91"/>
    </row>
    <row r="11" spans="1:11" ht="30" customHeight="1" thickBot="1">
      <c r="A11" s="11"/>
      <c r="B11" s="64">
        <v>5</v>
      </c>
      <c r="C11" s="90" t="s">
        <v>108</v>
      </c>
      <c r="D11" s="90"/>
      <c r="E11" s="91" t="s">
        <v>144</v>
      </c>
      <c r="F11" s="91"/>
      <c r="G11" s="91"/>
      <c r="H11" s="91"/>
      <c r="I11" s="91"/>
      <c r="J11" s="91"/>
      <c r="K11" s="91"/>
    </row>
    <row r="12" spans="1:11" ht="50.1" customHeight="1" thickBot="1">
      <c r="A12" s="10" t="s">
        <v>147</v>
      </c>
      <c r="B12" s="86" t="s">
        <v>182</v>
      </c>
      <c r="C12" s="86"/>
      <c r="D12" s="86"/>
      <c r="E12" s="86"/>
      <c r="F12" s="86"/>
      <c r="G12" s="86"/>
      <c r="H12" s="86"/>
      <c r="I12" s="86"/>
      <c r="J12" s="86"/>
      <c r="K12" s="86"/>
    </row>
    <row r="13" spans="1:11" ht="18" customHeight="1" thickTop="1" thickBot="1">
      <c r="A13" s="11"/>
      <c r="B13" s="87" t="s">
        <v>148</v>
      </c>
      <c r="C13" s="87"/>
      <c r="D13" s="87"/>
      <c r="E13" s="87"/>
      <c r="F13" s="87"/>
      <c r="G13" s="87"/>
      <c r="H13" s="87"/>
      <c r="I13" s="87"/>
      <c r="J13" s="87"/>
      <c r="K13" s="87"/>
    </row>
    <row r="14" spans="1:11" ht="18" customHeight="1" thickTop="1" thickBot="1">
      <c r="A14" s="11"/>
      <c r="B14" s="98" t="s">
        <v>156</v>
      </c>
      <c r="C14" s="99"/>
      <c r="D14" s="99"/>
      <c r="E14" s="99"/>
      <c r="F14" s="99"/>
      <c r="G14" s="99"/>
      <c r="H14" s="99"/>
      <c r="I14" s="100"/>
      <c r="J14" s="98" t="s">
        <v>124</v>
      </c>
      <c r="K14" s="99"/>
    </row>
    <row r="15" spans="1:11" ht="18" customHeight="1" thickTop="1">
      <c r="A15" s="11"/>
      <c r="B15" s="101" t="s">
        <v>125</v>
      </c>
      <c r="C15" s="102"/>
      <c r="D15" s="102"/>
      <c r="E15" s="102"/>
      <c r="F15" s="102"/>
      <c r="G15" s="102"/>
      <c r="H15" s="102"/>
      <c r="I15" s="103"/>
      <c r="J15" s="104" t="s">
        <v>126</v>
      </c>
      <c r="K15" s="105"/>
    </row>
    <row r="16" spans="1:11" ht="18" customHeight="1">
      <c r="A16" s="11"/>
      <c r="B16" s="109" t="s">
        <v>151</v>
      </c>
      <c r="C16" s="110"/>
      <c r="D16" s="110"/>
      <c r="E16" s="110"/>
      <c r="F16" s="110"/>
      <c r="G16" s="110"/>
      <c r="H16" s="110"/>
      <c r="I16" s="111"/>
      <c r="J16" s="104" t="s">
        <v>190</v>
      </c>
      <c r="K16" s="105"/>
    </row>
    <row r="17" spans="1:14" ht="18" customHeight="1">
      <c r="A17" s="11"/>
      <c r="B17" s="112" t="s">
        <v>154</v>
      </c>
      <c r="C17" s="113"/>
      <c r="D17" s="113"/>
      <c r="E17" s="113"/>
      <c r="F17" s="113"/>
      <c r="G17" s="113"/>
      <c r="H17" s="113"/>
      <c r="I17" s="114"/>
      <c r="J17" s="104" t="s">
        <v>191</v>
      </c>
      <c r="K17" s="105"/>
    </row>
    <row r="18" spans="1:14" ht="18" customHeight="1">
      <c r="A18" s="11"/>
      <c r="B18" s="115" t="s">
        <v>155</v>
      </c>
      <c r="C18" s="116"/>
      <c r="D18" s="116"/>
      <c r="E18" s="116"/>
      <c r="F18" s="116"/>
      <c r="G18" s="116"/>
      <c r="H18" s="116"/>
      <c r="I18" s="117"/>
      <c r="J18" s="104" t="s">
        <v>129</v>
      </c>
      <c r="K18" s="105"/>
    </row>
    <row r="19" spans="1:14" ht="50.1" customHeight="1">
      <c r="A19" s="10" t="s">
        <v>163</v>
      </c>
      <c r="B19" s="86" t="s">
        <v>183</v>
      </c>
      <c r="C19" s="86"/>
      <c r="D19" s="86"/>
      <c r="E19" s="86"/>
      <c r="F19" s="86"/>
      <c r="G19" s="86"/>
      <c r="H19" s="86"/>
      <c r="I19" s="86"/>
      <c r="J19" s="86"/>
      <c r="K19" s="86"/>
    </row>
    <row r="20" spans="1:14" ht="50.1" customHeight="1" thickBot="1">
      <c r="A20" s="10" t="s">
        <v>170</v>
      </c>
      <c r="B20" s="86" t="s">
        <v>300</v>
      </c>
      <c r="C20" s="86"/>
      <c r="D20" s="86"/>
      <c r="E20" s="86"/>
      <c r="F20" s="86"/>
      <c r="G20" s="86"/>
      <c r="H20" s="86"/>
      <c r="I20" s="86"/>
      <c r="J20" s="86"/>
      <c r="K20" s="86"/>
    </row>
    <row r="21" spans="1:14" ht="65.25" customHeight="1" thickBot="1">
      <c r="A21" s="94" t="s">
        <v>299</v>
      </c>
      <c r="B21" s="95"/>
      <c r="C21" s="95"/>
      <c r="D21" s="95"/>
      <c r="E21" s="95"/>
      <c r="F21" s="95"/>
      <c r="G21" s="95"/>
      <c r="H21" s="95"/>
      <c r="I21" s="95"/>
      <c r="J21" s="95"/>
      <c r="K21" s="96"/>
      <c r="L21" s="12"/>
    </row>
    <row r="22" spans="1:14" ht="49.5" customHeight="1">
      <c r="A22" s="10" t="s">
        <v>171</v>
      </c>
      <c r="B22" s="108" t="s">
        <v>303</v>
      </c>
      <c r="C22" s="108"/>
      <c r="D22" s="108"/>
      <c r="E22" s="108"/>
      <c r="F22" s="108"/>
      <c r="G22" s="108"/>
      <c r="H22" s="108"/>
      <c r="I22" s="108"/>
      <c r="J22" s="108"/>
      <c r="K22" s="108"/>
    </row>
    <row r="23" spans="1:14" ht="49.5" customHeight="1">
      <c r="A23" s="10" t="s">
        <v>164</v>
      </c>
      <c r="B23" s="107" t="s">
        <v>304</v>
      </c>
      <c r="C23" s="107"/>
      <c r="D23" s="107"/>
      <c r="E23" s="107"/>
      <c r="F23" s="107"/>
      <c r="G23" s="107"/>
      <c r="H23" s="107"/>
      <c r="I23" s="107"/>
      <c r="J23" s="107"/>
      <c r="K23" s="107"/>
      <c r="N23" s="13"/>
    </row>
    <row r="24" spans="1:14" ht="50.1" customHeight="1">
      <c r="A24" s="10" t="s">
        <v>165</v>
      </c>
      <c r="B24" s="106" t="s">
        <v>306</v>
      </c>
      <c r="C24" s="106"/>
      <c r="D24" s="106"/>
      <c r="E24" s="106"/>
      <c r="F24" s="106"/>
      <c r="G24" s="106"/>
      <c r="H24" s="106"/>
      <c r="I24" s="106"/>
      <c r="J24" s="106"/>
      <c r="K24" s="106"/>
    </row>
    <row r="25" spans="1:14" ht="50.1" customHeight="1">
      <c r="A25" s="10" t="s">
        <v>166</v>
      </c>
      <c r="B25" s="106" t="s">
        <v>305</v>
      </c>
      <c r="C25" s="106"/>
      <c r="D25" s="106"/>
      <c r="E25" s="106"/>
      <c r="F25" s="106"/>
      <c r="G25" s="106"/>
      <c r="H25" s="106"/>
      <c r="I25" s="106"/>
      <c r="J25" s="106"/>
      <c r="K25" s="106"/>
    </row>
    <row r="26" spans="1:14" ht="50.1" customHeight="1">
      <c r="A26" s="10" t="s">
        <v>167</v>
      </c>
      <c r="B26" s="106" t="s">
        <v>307</v>
      </c>
      <c r="C26" s="106"/>
      <c r="D26" s="106"/>
      <c r="E26" s="106"/>
      <c r="F26" s="106"/>
      <c r="G26" s="106"/>
      <c r="H26" s="106"/>
      <c r="I26" s="106"/>
      <c r="J26" s="106"/>
      <c r="K26" s="106"/>
    </row>
    <row r="27" spans="1:14" ht="50.1" customHeight="1">
      <c r="A27" s="10" t="s">
        <v>168</v>
      </c>
      <c r="B27" s="106" t="s">
        <v>308</v>
      </c>
      <c r="C27" s="106"/>
      <c r="D27" s="106"/>
      <c r="E27" s="106"/>
      <c r="F27" s="106"/>
      <c r="G27" s="106"/>
      <c r="H27" s="106"/>
      <c r="I27" s="106"/>
      <c r="J27" s="106"/>
      <c r="K27" s="106"/>
    </row>
    <row r="28" spans="1:14" ht="50.1" customHeight="1">
      <c r="A28" s="10" t="s">
        <v>169</v>
      </c>
      <c r="B28" s="106" t="s">
        <v>309</v>
      </c>
      <c r="C28" s="106"/>
      <c r="D28" s="106"/>
      <c r="E28" s="106"/>
      <c r="F28" s="106"/>
      <c r="G28" s="106"/>
      <c r="H28" s="106"/>
      <c r="I28" s="106"/>
      <c r="J28" s="106"/>
      <c r="K28" s="106"/>
    </row>
    <row r="29" spans="1:14" ht="50.1" customHeight="1">
      <c r="A29" s="10" t="s">
        <v>172</v>
      </c>
      <c r="B29" s="106" t="s">
        <v>310</v>
      </c>
      <c r="C29" s="106"/>
      <c r="D29" s="106"/>
      <c r="E29" s="106"/>
      <c r="F29" s="106"/>
      <c r="G29" s="106"/>
      <c r="H29" s="106"/>
      <c r="I29" s="106"/>
      <c r="J29" s="106"/>
      <c r="K29" s="106"/>
    </row>
    <row r="30" spans="1:14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</row>
    <row r="31" spans="1:14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</row>
    <row r="32" spans="1:14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</row>
    <row r="33" spans="1:1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</row>
    <row r="34" spans="1:1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</row>
    <row r="35" spans="1:11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</row>
  </sheetData>
  <sheetProtection algorithmName="SHA-512" hashValue="+r4vuhvCnSnXJu1pzBJ/yXib4tRXJXmFD+8k3Gv9On/3jsYmU79JUVx07DHgVrARDPhOVMXDvK+CmBk0Frq3Dg==" saltValue="uieewKgegQtppAUk0SiH1w==" spinCount="100000" sheet="1" objects="1" scenarios="1"/>
  <mergeCells count="40">
    <mergeCell ref="B22:K22"/>
    <mergeCell ref="A21:K21"/>
    <mergeCell ref="B20:K20"/>
    <mergeCell ref="B19:K19"/>
    <mergeCell ref="B16:I16"/>
    <mergeCell ref="J16:K16"/>
    <mergeCell ref="B17:I17"/>
    <mergeCell ref="J17:K17"/>
    <mergeCell ref="B18:I18"/>
    <mergeCell ref="J18:K18"/>
    <mergeCell ref="B29:K29"/>
    <mergeCell ref="B23:K23"/>
    <mergeCell ref="B24:K24"/>
    <mergeCell ref="B25:K25"/>
    <mergeCell ref="B26:K26"/>
    <mergeCell ref="B27:K27"/>
    <mergeCell ref="B28:K28"/>
    <mergeCell ref="B13:K13"/>
    <mergeCell ref="B14:I14"/>
    <mergeCell ref="J14:K14"/>
    <mergeCell ref="B15:I15"/>
    <mergeCell ref="J15:K15"/>
    <mergeCell ref="A1:K1"/>
    <mergeCell ref="E7:K7"/>
    <mergeCell ref="E8:K8"/>
    <mergeCell ref="C9:D9"/>
    <mergeCell ref="C10:D10"/>
    <mergeCell ref="A2:K2"/>
    <mergeCell ref="C7:D7"/>
    <mergeCell ref="C8:D8"/>
    <mergeCell ref="E9:K9"/>
    <mergeCell ref="E10:K10"/>
    <mergeCell ref="B12:K12"/>
    <mergeCell ref="B4:K4"/>
    <mergeCell ref="B5:K5"/>
    <mergeCell ref="B3:K3"/>
    <mergeCell ref="E6:K6"/>
    <mergeCell ref="C6:D6"/>
    <mergeCell ref="C11:D11"/>
    <mergeCell ref="E11:K11"/>
  </mergeCells>
  <pageMargins left="0.511811024" right="0.511811024" top="0.78740157499999996" bottom="0.78740157499999996" header="0.31496062000000002" footer="0.31496062000000002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48"/>
  <sheetViews>
    <sheetView zoomScale="80" zoomScaleNormal="80" zoomScaleSheetLayoutView="70" zoomScalePageLayoutView="60" workbookViewId="0">
      <selection activeCell="D48" sqref="D48"/>
    </sheetView>
  </sheetViews>
  <sheetFormatPr defaultColWidth="8.7109375" defaultRowHeight="39.950000000000003" customHeight="1"/>
  <cols>
    <col min="1" max="1" width="11.140625" style="29" customWidth="1"/>
    <col min="2" max="2" width="90.140625" style="30" customWidth="1"/>
    <col min="3" max="3" width="55.140625" style="31" customWidth="1"/>
    <col min="4" max="4" width="11.7109375" style="32" customWidth="1"/>
    <col min="5" max="5" width="16.85546875" style="33" customWidth="1"/>
    <col min="6" max="6" width="79.28515625" style="33" customWidth="1"/>
    <col min="7" max="7" width="95.42578125" style="57" customWidth="1"/>
    <col min="8" max="8" width="27.85546875" style="15" customWidth="1"/>
    <col min="9" max="9" width="57" style="15" customWidth="1"/>
    <col min="10" max="16384" width="8.7109375" style="15"/>
  </cols>
  <sheetData>
    <row r="1" spans="1:9" ht="139.5" customHeight="1">
      <c r="A1" s="178"/>
      <c r="B1" s="178"/>
      <c r="C1" s="179" t="s">
        <v>179</v>
      </c>
      <c r="D1" s="179"/>
      <c r="E1" s="179"/>
      <c r="F1" s="180"/>
      <c r="H1" s="16"/>
      <c r="I1" s="16"/>
    </row>
    <row r="2" spans="1:9" ht="48.75" customHeight="1">
      <c r="A2" s="185" t="s">
        <v>318</v>
      </c>
      <c r="B2" s="185"/>
      <c r="C2" s="184"/>
      <c r="D2" s="184"/>
      <c r="E2" s="184"/>
      <c r="F2" s="184"/>
      <c r="H2" s="16"/>
      <c r="I2" s="16"/>
    </row>
    <row r="3" spans="1:9" ht="39.950000000000003" customHeight="1">
      <c r="A3" s="185" t="s">
        <v>158</v>
      </c>
      <c r="B3" s="185"/>
      <c r="C3" s="184"/>
      <c r="D3" s="184"/>
      <c r="E3" s="184"/>
      <c r="F3" s="184"/>
      <c r="H3" s="16"/>
      <c r="I3" s="16"/>
    </row>
    <row r="4" spans="1:9" ht="48.75" customHeight="1">
      <c r="A4" s="185" t="s">
        <v>159</v>
      </c>
      <c r="B4" s="185"/>
      <c r="C4" s="184"/>
      <c r="D4" s="184"/>
      <c r="E4" s="184"/>
      <c r="F4" s="184"/>
      <c r="H4" s="16"/>
      <c r="I4" s="16"/>
    </row>
    <row r="5" spans="1:9" ht="39.950000000000003" customHeight="1">
      <c r="A5" s="183" t="s">
        <v>44</v>
      </c>
      <c r="B5" s="183"/>
      <c r="C5" s="183"/>
      <c r="D5" s="183"/>
      <c r="E5" s="183"/>
      <c r="F5" s="183"/>
      <c r="H5" s="16"/>
      <c r="I5" s="16"/>
    </row>
    <row r="6" spans="1:9" ht="39.950000000000003" customHeight="1">
      <c r="A6" s="194"/>
      <c r="B6" s="194"/>
      <c r="C6" s="194"/>
      <c r="D6" s="194"/>
      <c r="E6" s="194"/>
      <c r="F6" s="194"/>
      <c r="H6" s="16"/>
      <c r="I6" s="16"/>
    </row>
    <row r="7" spans="1:9" ht="39.950000000000003" customHeight="1">
      <c r="A7" s="17" t="s">
        <v>134</v>
      </c>
      <c r="B7" s="18" t="s">
        <v>131</v>
      </c>
      <c r="C7" s="17" t="s">
        <v>20</v>
      </c>
      <c r="D7" s="149" t="s">
        <v>157</v>
      </c>
      <c r="E7" s="149"/>
      <c r="F7" s="149"/>
      <c r="G7" s="58"/>
      <c r="H7" s="16"/>
      <c r="I7" s="16"/>
    </row>
    <row r="8" spans="1:9" ht="39.950000000000003" customHeight="1">
      <c r="A8" s="133" t="s">
        <v>17</v>
      </c>
      <c r="B8" s="46" t="s">
        <v>113</v>
      </c>
      <c r="C8" s="182" t="s">
        <v>210</v>
      </c>
      <c r="D8" s="130" t="s">
        <v>160</v>
      </c>
      <c r="E8" s="130"/>
      <c r="F8" s="130"/>
      <c r="H8" s="16"/>
      <c r="I8" s="16"/>
    </row>
    <row r="9" spans="1:9" ht="39.950000000000003" customHeight="1">
      <c r="A9" s="133"/>
      <c r="B9" s="46" t="s">
        <v>198</v>
      </c>
      <c r="C9" s="182"/>
      <c r="D9" s="130" t="s">
        <v>161</v>
      </c>
      <c r="E9" s="130"/>
      <c r="F9" s="130"/>
      <c r="H9" s="16"/>
      <c r="I9" s="16"/>
    </row>
    <row r="10" spans="1:9" ht="39.950000000000003" customHeight="1">
      <c r="A10" s="133"/>
      <c r="B10" s="46" t="s">
        <v>114</v>
      </c>
      <c r="C10" s="182"/>
      <c r="D10" s="186" t="s">
        <v>162</v>
      </c>
      <c r="E10" s="187"/>
      <c r="F10" s="188"/>
      <c r="H10" s="16"/>
      <c r="I10" s="16"/>
    </row>
    <row r="11" spans="1:9" ht="49.5" customHeight="1">
      <c r="A11" s="133"/>
      <c r="B11" s="46" t="s">
        <v>204</v>
      </c>
      <c r="C11" s="182"/>
      <c r="D11" s="192"/>
      <c r="E11" s="131"/>
      <c r="F11" s="193"/>
      <c r="H11" s="16"/>
      <c r="I11" s="16"/>
    </row>
    <row r="12" spans="1:9" ht="49.5" customHeight="1">
      <c r="A12" s="133"/>
      <c r="B12" s="46" t="s">
        <v>112</v>
      </c>
      <c r="C12" s="182"/>
      <c r="D12" s="186" t="s">
        <v>115</v>
      </c>
      <c r="E12" s="187"/>
      <c r="F12" s="188"/>
      <c r="H12" s="16"/>
      <c r="I12" s="16"/>
    </row>
    <row r="13" spans="1:9" ht="39.950000000000003" customHeight="1">
      <c r="A13" s="133"/>
      <c r="B13" s="46" t="s">
        <v>192</v>
      </c>
      <c r="C13" s="182"/>
      <c r="D13" s="189"/>
      <c r="E13" s="190"/>
      <c r="F13" s="191"/>
    </row>
    <row r="14" spans="1:9" ht="39.950000000000003" customHeight="1">
      <c r="A14" s="182" t="s">
        <v>130</v>
      </c>
      <c r="B14" s="182"/>
      <c r="C14" s="182"/>
      <c r="D14" s="169" t="s">
        <v>135</v>
      </c>
      <c r="E14" s="169"/>
      <c r="F14" s="84" t="s">
        <v>189</v>
      </c>
    </row>
    <row r="15" spans="1:9" ht="39.950000000000003" customHeight="1">
      <c r="A15" s="132" t="s">
        <v>184</v>
      </c>
      <c r="B15" s="132"/>
      <c r="C15" s="132"/>
      <c r="D15" s="21"/>
      <c r="E15" s="22">
        <f>IF(D15=1,'Lista '!$C$8,IF(D15=2,'Lista '!$C$9,IF(D15=3,'Lista '!$C$10,IF(D15=4,'Lista '!$C$11,IF(D15=5,'Lista '!$C$12,G15)))))</f>
        <v>0</v>
      </c>
      <c r="F15" s="23"/>
    </row>
    <row r="16" spans="1:9" ht="75.599999999999994" customHeight="1">
      <c r="A16" s="130" t="s">
        <v>216</v>
      </c>
      <c r="B16" s="130"/>
      <c r="C16" s="130"/>
      <c r="D16" s="21"/>
      <c r="E16" s="22">
        <f>IF(D16=1,'Lista '!$C$8,IF(D16=2,'Lista '!$C$9,IF(D16=3,'Lista '!$C$10,IF(D16=4,'Lista '!$C$11,IF(D16=5,'Lista '!$C$12,0)))))</f>
        <v>0</v>
      </c>
      <c r="F16" s="45"/>
      <c r="G16" s="59"/>
    </row>
    <row r="17" spans="1:7" ht="50.1" customHeight="1">
      <c r="A17" s="146" t="s">
        <v>248</v>
      </c>
      <c r="B17" s="147"/>
      <c r="C17" s="148"/>
      <c r="D17" s="21"/>
      <c r="E17" s="22">
        <f>IF(D17=1,'Lista '!$C$8,IF(D17=2,'Lista '!$C$9,IF(D17=3,'Lista '!$C$10,IF(D17=4,'Lista '!$C$11,IF(D17=5,'Lista '!$C$12,0)))))</f>
        <v>0</v>
      </c>
      <c r="F17" s="23"/>
      <c r="G17" s="60"/>
    </row>
    <row r="18" spans="1:7" ht="53.25" customHeight="1">
      <c r="A18" s="130" t="s">
        <v>215</v>
      </c>
      <c r="B18" s="181"/>
      <c r="C18" s="181"/>
      <c r="D18" s="21"/>
      <c r="E18" s="22">
        <f>IF(D18=1,'Lista '!$C$8,IF(D18=2,'Lista '!$C$9,IF(D18=3,'Lista '!$C$10,IF(D18=4,'Lista '!$C$11,IF(D18=5,'Lista '!$C$12,0)))))</f>
        <v>0</v>
      </c>
      <c r="F18" s="45"/>
    </row>
    <row r="19" spans="1:7" ht="39.950000000000003" customHeight="1">
      <c r="A19" s="164" t="s">
        <v>149</v>
      </c>
      <c r="B19" s="164"/>
      <c r="C19" s="164"/>
      <c r="D19" s="85">
        <f>(SUM(D15:D18)/20)*100</f>
        <v>0</v>
      </c>
      <c r="E19" s="170" t="str">
        <f>IF(D19&gt;=80,"CONSISTENTE",IF(D19&gt;=70,"MÉDIO",IF(D19&gt;=31,"FRÁGIL","INSUFICIENTE")))</f>
        <v>INSUFICIENTE</v>
      </c>
      <c r="F19" s="170"/>
      <c r="G19" s="60"/>
    </row>
    <row r="20" spans="1:7" ht="39.950000000000003" customHeight="1">
      <c r="A20" s="17" t="s">
        <v>134</v>
      </c>
      <c r="B20" s="18" t="s">
        <v>131</v>
      </c>
      <c r="C20" s="17" t="s">
        <v>20</v>
      </c>
      <c r="D20" s="149" t="s">
        <v>157</v>
      </c>
      <c r="E20" s="149"/>
      <c r="F20" s="149"/>
    </row>
    <row r="21" spans="1:7" ht="39.950000000000003" customHeight="1">
      <c r="A21" s="133" t="s">
        <v>18</v>
      </c>
      <c r="B21" s="20" t="s">
        <v>58</v>
      </c>
      <c r="C21" s="200" t="s">
        <v>205</v>
      </c>
      <c r="D21" s="119" t="s">
        <v>1</v>
      </c>
      <c r="E21" s="120"/>
      <c r="F21" s="121"/>
    </row>
    <row r="22" spans="1:7" ht="39.950000000000003" customHeight="1">
      <c r="A22" s="133"/>
      <c r="B22" s="20" t="s">
        <v>59</v>
      </c>
      <c r="C22" s="118"/>
      <c r="D22" s="122"/>
      <c r="E22" s="123"/>
      <c r="F22" s="124"/>
      <c r="G22" s="61"/>
    </row>
    <row r="23" spans="1:7" ht="39.950000000000003" customHeight="1">
      <c r="A23" s="133"/>
      <c r="B23" s="20" t="s">
        <v>255</v>
      </c>
      <c r="C23" s="118"/>
      <c r="D23" s="132" t="s">
        <v>2</v>
      </c>
      <c r="E23" s="132"/>
      <c r="F23" s="132"/>
    </row>
    <row r="24" spans="1:7" ht="39.950000000000003" customHeight="1">
      <c r="A24" s="133"/>
      <c r="B24" s="20" t="s">
        <v>209</v>
      </c>
      <c r="C24" s="118"/>
      <c r="D24" s="132" t="s">
        <v>74</v>
      </c>
      <c r="E24" s="132"/>
      <c r="F24" s="132"/>
    </row>
    <row r="25" spans="1:7" ht="39.950000000000003" customHeight="1">
      <c r="A25" s="118" t="s">
        <v>130</v>
      </c>
      <c r="B25" s="118"/>
      <c r="C25" s="118"/>
      <c r="D25" s="169" t="s">
        <v>135</v>
      </c>
      <c r="E25" s="169"/>
      <c r="F25" s="84" t="s">
        <v>189</v>
      </c>
    </row>
    <row r="26" spans="1:7" ht="54.2" customHeight="1">
      <c r="A26" s="145" t="s">
        <v>287</v>
      </c>
      <c r="B26" s="145"/>
      <c r="C26" s="145"/>
      <c r="D26" s="21"/>
      <c r="E26" s="22">
        <f>IF(D26=1,'Lista '!$C$8,IF(D26=2,'Lista '!$C$9,IF(D26=3,'Lista '!$C$10,IF(D26=4,'Lista '!$C$11,IF(D26=5,'Lista '!$C$12,G26)))))</f>
        <v>0</v>
      </c>
      <c r="F26" s="56"/>
      <c r="G26" s="15"/>
    </row>
    <row r="27" spans="1:7" ht="62.1" customHeight="1">
      <c r="A27" s="146" t="s">
        <v>249</v>
      </c>
      <c r="B27" s="147"/>
      <c r="C27" s="148"/>
      <c r="D27" s="21"/>
      <c r="E27" s="22">
        <f>IF(D27=1,'Lista '!$C$8,IF(D27=2,'Lista '!$C$9,IF(D27=3,'Lista '!$C$10,IF(D27=4,'Lista '!$C$11,IF(D27=5,'Lista '!$C$12,0)))))</f>
        <v>0</v>
      </c>
      <c r="F27" s="23"/>
      <c r="G27" s="62"/>
    </row>
    <row r="28" spans="1:7" ht="83.25" customHeight="1">
      <c r="A28" s="146" t="s">
        <v>222</v>
      </c>
      <c r="B28" s="147"/>
      <c r="C28" s="148"/>
      <c r="D28" s="21"/>
      <c r="E28" s="22">
        <f>IF(D28=1,'Lista '!$C$8,IF(D28=2,'Lista '!$C$9,IF(D28=3,'Lista '!$C$10,IF(D28=4,'Lista '!$C$11,IF(D28=5,'Lista '!$C$12,0)))))</f>
        <v>0</v>
      </c>
      <c r="F28" s="23"/>
      <c r="G28" s="62"/>
    </row>
    <row r="29" spans="1:7" ht="39.950000000000003" customHeight="1">
      <c r="A29" s="164" t="s">
        <v>149</v>
      </c>
      <c r="B29" s="164"/>
      <c r="C29" s="164"/>
      <c r="D29" s="85">
        <f>SUM(D26:D28)/15*100</f>
        <v>0</v>
      </c>
      <c r="E29" s="170" t="str">
        <f>IF(D29&gt;=80,"CONSISTENTE",IF(D29&gt;=70,"MÉDIO",IF(D29&gt;=31,"FRÁGIL","INSUFICIENTE")))</f>
        <v>INSUFICIENTE</v>
      </c>
      <c r="F29" s="170"/>
      <c r="G29" s="62"/>
    </row>
    <row r="30" spans="1:7" ht="39.950000000000003" customHeight="1">
      <c r="A30" s="17" t="s">
        <v>134</v>
      </c>
      <c r="B30" s="18" t="s">
        <v>131</v>
      </c>
      <c r="C30" s="17" t="s">
        <v>20</v>
      </c>
      <c r="D30" s="149" t="s">
        <v>157</v>
      </c>
      <c r="E30" s="149"/>
      <c r="F30" s="149"/>
      <c r="G30" s="62"/>
    </row>
    <row r="31" spans="1:7" ht="39.950000000000003" customHeight="1">
      <c r="A31" s="133" t="s">
        <v>19</v>
      </c>
      <c r="B31" s="24" t="s">
        <v>0</v>
      </c>
      <c r="C31" s="163" t="s">
        <v>88</v>
      </c>
      <c r="D31" s="171" t="s">
        <v>311</v>
      </c>
      <c r="E31" s="172"/>
      <c r="F31" s="173"/>
      <c r="G31" s="62"/>
    </row>
    <row r="32" spans="1:7" ht="39.950000000000003" customHeight="1">
      <c r="A32" s="133"/>
      <c r="B32" s="50" t="s">
        <v>273</v>
      </c>
      <c r="C32" s="163"/>
      <c r="D32" s="171" t="s">
        <v>314</v>
      </c>
      <c r="E32" s="172"/>
      <c r="F32" s="173"/>
      <c r="G32" s="66"/>
    </row>
    <row r="33" spans="1:9" ht="39.950000000000003" customHeight="1">
      <c r="A33" s="133"/>
      <c r="B33" s="24" t="s">
        <v>193</v>
      </c>
      <c r="C33" s="163"/>
      <c r="D33" s="130" t="s">
        <v>312</v>
      </c>
      <c r="E33" s="130"/>
      <c r="F33" s="130"/>
      <c r="G33" s="63"/>
    </row>
    <row r="34" spans="1:9" ht="39.950000000000003" customHeight="1">
      <c r="A34" s="133"/>
      <c r="B34" s="24" t="s">
        <v>217</v>
      </c>
      <c r="C34" s="163"/>
      <c r="D34" s="130" t="s">
        <v>313</v>
      </c>
      <c r="E34" s="130"/>
      <c r="F34" s="130"/>
      <c r="G34" s="67"/>
    </row>
    <row r="35" spans="1:9" ht="39.950000000000003" customHeight="1">
      <c r="A35" s="118" t="s">
        <v>130</v>
      </c>
      <c r="B35" s="118"/>
      <c r="C35" s="118"/>
      <c r="D35" s="169" t="s">
        <v>135</v>
      </c>
      <c r="E35" s="169"/>
      <c r="F35" s="84" t="s">
        <v>189</v>
      </c>
    </row>
    <row r="36" spans="1:9" ht="39.950000000000003" customHeight="1">
      <c r="A36" s="146" t="s">
        <v>206</v>
      </c>
      <c r="B36" s="147"/>
      <c r="C36" s="148"/>
      <c r="D36" s="21"/>
      <c r="E36" s="22">
        <f>IF(D36=1,'Lista '!$C$8,IF(D36=2,'Lista '!$C$9,IF(D36=3,'Lista '!$C$10,IF(D36=4,'Lista '!$C$11,IF(D36=5,'Lista '!$C$12,G36)))))</f>
        <v>0</v>
      </c>
      <c r="F36" s="23"/>
      <c r="G36" s="131"/>
      <c r="H36" s="131"/>
      <c r="I36" s="131"/>
    </row>
    <row r="37" spans="1:9" ht="74.849999999999994" customHeight="1">
      <c r="A37" s="197" t="s">
        <v>288</v>
      </c>
      <c r="B37" s="198"/>
      <c r="C37" s="199"/>
      <c r="D37" s="21"/>
      <c r="E37" s="22">
        <f>IF(D37=1,'Lista '!$C$8,IF(D37=2,'Lista '!$C$9,IF(D37=3,'Lista '!$C$10,IF(D37=4,'Lista '!$C$11,IF(D37=5,'Lista '!$C$12,0)))))</f>
        <v>0</v>
      </c>
      <c r="F37" s="23"/>
      <c r="G37" s="15"/>
    </row>
    <row r="38" spans="1:9" ht="39.950000000000003" customHeight="1">
      <c r="A38" s="164" t="s">
        <v>149</v>
      </c>
      <c r="B38" s="164"/>
      <c r="C38" s="164"/>
      <c r="D38" s="85">
        <f>SUM(D36:D37)/10*100</f>
        <v>0</v>
      </c>
      <c r="E38" s="170" t="str">
        <f>IF(D38&gt;=80,"CONSISTENTE",IF(D38&gt;=70,"MÉDIO",IF(D38&gt;=31,"FRÁGIL","INSUFICIENTE")))</f>
        <v>INSUFICIENTE</v>
      </c>
      <c r="F38" s="170"/>
    </row>
    <row r="39" spans="1:9" ht="39.950000000000003" customHeight="1">
      <c r="A39" s="17" t="s">
        <v>134</v>
      </c>
      <c r="B39" s="18" t="s">
        <v>131</v>
      </c>
      <c r="C39" s="17" t="s">
        <v>20</v>
      </c>
      <c r="D39" s="149" t="s">
        <v>157</v>
      </c>
      <c r="E39" s="149"/>
      <c r="F39" s="149"/>
    </row>
    <row r="40" spans="1:9" ht="36.75" customHeight="1">
      <c r="A40" s="158" t="s">
        <v>21</v>
      </c>
      <c r="B40" s="20" t="s">
        <v>4</v>
      </c>
      <c r="C40" s="118" t="s">
        <v>28</v>
      </c>
      <c r="D40" s="119" t="s">
        <v>29</v>
      </c>
      <c r="E40" s="120"/>
      <c r="F40" s="121"/>
    </row>
    <row r="41" spans="1:9" ht="39.950000000000003" customHeight="1">
      <c r="A41" s="159"/>
      <c r="B41" s="20" t="s">
        <v>32</v>
      </c>
      <c r="C41" s="118"/>
      <c r="D41" s="122"/>
      <c r="E41" s="123"/>
      <c r="F41" s="124"/>
    </row>
    <row r="42" spans="1:9" ht="39.950000000000003" customHeight="1">
      <c r="A42" s="159"/>
      <c r="B42" s="20" t="s">
        <v>109</v>
      </c>
      <c r="C42" s="118"/>
      <c r="D42" s="119" t="s">
        <v>34</v>
      </c>
      <c r="E42" s="120"/>
      <c r="F42" s="121"/>
    </row>
    <row r="43" spans="1:9" ht="78" customHeight="1">
      <c r="A43" s="159"/>
      <c r="B43" s="46" t="s">
        <v>274</v>
      </c>
      <c r="C43" s="118"/>
      <c r="D43" s="125"/>
      <c r="E43" s="126"/>
      <c r="F43" s="127"/>
      <c r="G43" s="68"/>
    </row>
    <row r="44" spans="1:9" ht="39" customHeight="1">
      <c r="A44" s="118" t="s">
        <v>130</v>
      </c>
      <c r="B44" s="118"/>
      <c r="C44" s="118"/>
      <c r="D44" s="167" t="s">
        <v>135</v>
      </c>
      <c r="E44" s="168"/>
      <c r="F44" s="84" t="s">
        <v>189</v>
      </c>
    </row>
    <row r="45" spans="1:9" ht="39.950000000000003" customHeight="1">
      <c r="A45" s="130" t="s">
        <v>206</v>
      </c>
      <c r="B45" s="130"/>
      <c r="C45" s="130"/>
      <c r="D45" s="21"/>
      <c r="E45" s="22">
        <f>IF(D45=1,'Lista '!$C$8,IF(D45=2,'Lista '!$C$9,IF(D45=3,'Lista '!$C$10,IF(D45=4,'Lista '!$C$11,IF(D45=5,'Lista '!$C$12,G45)))))</f>
        <v>0</v>
      </c>
      <c r="F45" s="23"/>
    </row>
    <row r="46" spans="1:9" ht="54.2" customHeight="1">
      <c r="A46" s="145" t="s">
        <v>289</v>
      </c>
      <c r="B46" s="145"/>
      <c r="C46" s="145"/>
      <c r="D46" s="21"/>
      <c r="E46" s="22">
        <f>IF(D46=1,'Lista '!$C$8,IF(D46=2,'Lista '!$C$9,IF(D46=3,'Lista '!$C$10,IF(D46=4,'Lista '!$C$11,IF(D46=5,'Lista '!$C$12,0)))))</f>
        <v>0</v>
      </c>
      <c r="F46" s="23"/>
      <c r="G46" s="68"/>
    </row>
    <row r="47" spans="1:9" ht="62.1" customHeight="1">
      <c r="A47" s="195" t="s">
        <v>226</v>
      </c>
      <c r="B47" s="195"/>
      <c r="C47" s="195"/>
      <c r="D47" s="21"/>
      <c r="E47" s="22">
        <f>IF(D47=1,'Lista '!$C$8,IF(D47=2,'Lista '!$C$9,IF(D47=3,'Lista '!$C$10,IF(D47=4,'Lista '!$C$11,IF(D47=5,'Lista '!$C$12,0)))))</f>
        <v>0</v>
      </c>
      <c r="F47" s="45"/>
    </row>
    <row r="48" spans="1:9" ht="39.950000000000003" customHeight="1">
      <c r="A48" s="164" t="s">
        <v>149</v>
      </c>
      <c r="B48" s="164"/>
      <c r="C48" s="164"/>
      <c r="D48" s="85">
        <f>SUM(D45:D47)/15*100</f>
        <v>0</v>
      </c>
      <c r="E48" s="170" t="str">
        <f>IF(D48&gt;=80,"CONSISTENTE",IF(D48&gt;=70,"MÉDIO",IF(D48&gt;=31,"FRÁGIL","INSUFICIENTE")))</f>
        <v>INSUFICIENTE</v>
      </c>
      <c r="F48" s="170"/>
    </row>
    <row r="49" spans="1:7" ht="39.950000000000003" customHeight="1">
      <c r="A49" s="17" t="s">
        <v>134</v>
      </c>
      <c r="B49" s="18" t="s">
        <v>131</v>
      </c>
      <c r="C49" s="17" t="s">
        <v>20</v>
      </c>
      <c r="D49" s="149" t="s">
        <v>157</v>
      </c>
      <c r="E49" s="149"/>
      <c r="F49" s="149"/>
    </row>
    <row r="50" spans="1:7" ht="39.950000000000003" customHeight="1">
      <c r="A50" s="133" t="s">
        <v>22</v>
      </c>
      <c r="B50" s="20" t="s">
        <v>3</v>
      </c>
      <c r="C50" s="118" t="s">
        <v>57</v>
      </c>
      <c r="D50" s="132" t="s">
        <v>5</v>
      </c>
      <c r="E50" s="132"/>
      <c r="F50" s="132"/>
    </row>
    <row r="51" spans="1:7" ht="39.950000000000003" customHeight="1">
      <c r="A51" s="133"/>
      <c r="B51" s="20" t="s">
        <v>119</v>
      </c>
      <c r="C51" s="118"/>
      <c r="D51" s="132" t="s">
        <v>256</v>
      </c>
      <c r="E51" s="132"/>
      <c r="F51" s="132"/>
    </row>
    <row r="52" spans="1:7" ht="39.950000000000003" customHeight="1">
      <c r="A52" s="133"/>
      <c r="B52" s="20" t="s">
        <v>218</v>
      </c>
      <c r="C52" s="118"/>
      <c r="D52" s="132" t="s">
        <v>6</v>
      </c>
      <c r="E52" s="132"/>
      <c r="F52" s="132"/>
    </row>
    <row r="53" spans="1:7" ht="39.950000000000003" customHeight="1">
      <c r="A53" s="133"/>
      <c r="B53" s="24" t="s">
        <v>110</v>
      </c>
      <c r="C53" s="118"/>
      <c r="D53" s="132" t="s">
        <v>120</v>
      </c>
      <c r="E53" s="132"/>
      <c r="F53" s="132"/>
    </row>
    <row r="54" spans="1:7" ht="39.950000000000003" customHeight="1">
      <c r="A54" s="118" t="s">
        <v>130</v>
      </c>
      <c r="B54" s="118"/>
      <c r="C54" s="118"/>
      <c r="D54" s="169" t="s">
        <v>135</v>
      </c>
      <c r="E54" s="169"/>
      <c r="F54" s="84" t="s">
        <v>189</v>
      </c>
    </row>
    <row r="55" spans="1:7" ht="32.450000000000003" customHeight="1">
      <c r="A55" s="132" t="s">
        <v>206</v>
      </c>
      <c r="B55" s="132"/>
      <c r="C55" s="132"/>
      <c r="D55" s="21"/>
      <c r="E55" s="22">
        <f>IF(D55=1,'Lista '!$C$8,IF(D55=2,'Lista '!$C$9,IF(D55=3,'Lista '!$C$10,IF(D55=4,'Lista '!$C$11,IF(D55=5,'Lista '!$C$12,0)))))</f>
        <v>0</v>
      </c>
      <c r="F55" s="25"/>
    </row>
    <row r="56" spans="1:7" ht="39.950000000000003" customHeight="1">
      <c r="A56" s="132" t="s">
        <v>219</v>
      </c>
      <c r="B56" s="132"/>
      <c r="C56" s="132"/>
      <c r="D56" s="21"/>
      <c r="E56" s="22">
        <f>IF(D56=1,'Lista '!$C$8,IF(D56=2,'Lista '!$C$9,IF(D56=3,'Lista '!$C$10,IF(D56=4,'Lista '!$C$11,IF(D56=5,'Lista '!$C$12,0)))))</f>
        <v>0</v>
      </c>
      <c r="F56" s="25"/>
    </row>
    <row r="57" spans="1:7" ht="30.2" customHeight="1">
      <c r="A57" s="130" t="s">
        <v>199</v>
      </c>
      <c r="B57" s="130"/>
      <c r="C57" s="130"/>
      <c r="D57" s="21"/>
      <c r="E57" s="22">
        <f>IF(D57=1,'Lista '!$C$8,IF(D57=2,'Lista '!$C$9,IF(D57=3,'Lista '!$C$10,IF(D57=4,'Lista '!$C$11,IF(D57=5,'Lista '!$C$12,0)))))</f>
        <v>0</v>
      </c>
      <c r="F57" s="25"/>
      <c r="G57" s="15"/>
    </row>
    <row r="58" spans="1:7" ht="62.85" customHeight="1">
      <c r="A58" s="146" t="s">
        <v>223</v>
      </c>
      <c r="B58" s="147"/>
      <c r="C58" s="148"/>
      <c r="D58" s="21"/>
      <c r="E58" s="22">
        <f>IF(D58=1,'Lista '!$C$8,IF(D58=2,'Lista '!$C$9,IF(D58=3,'Lista '!$C$10,IF(D58=4,'Lista '!$C$11,IF(D58=5,'Lista '!$C$12,0)))))</f>
        <v>0</v>
      </c>
      <c r="F58" s="25"/>
    </row>
    <row r="59" spans="1:7" ht="55.5" customHeight="1">
      <c r="A59" s="130" t="s">
        <v>257</v>
      </c>
      <c r="B59" s="130"/>
      <c r="C59" s="130"/>
      <c r="D59" s="21"/>
      <c r="E59" s="22">
        <f>IF(D59=1,'Lista '!$C$8,IF(D59=2,'Lista '!$C$9,IF(D59=3,'Lista '!$C$10,IF(D59=4,'Lista '!$C$11,IF(D59=5,'Lista '!$C$12,0)))))</f>
        <v>0</v>
      </c>
      <c r="F59" s="25"/>
      <c r="G59" s="68"/>
    </row>
    <row r="60" spans="1:7" ht="39.950000000000003" customHeight="1">
      <c r="A60" s="164" t="s">
        <v>149</v>
      </c>
      <c r="B60" s="164"/>
      <c r="C60" s="164"/>
      <c r="D60" s="85">
        <f>SUM(D55:D59)/25*100</f>
        <v>0</v>
      </c>
      <c r="E60" s="170" t="str">
        <f>IF(D60&gt;=80,"CONSISTENTE",IF(D60&gt;=70,"MÉDIO",IF(D60&gt;=31,"FRÁGIL","INSUFICIENTE")))</f>
        <v>INSUFICIENTE</v>
      </c>
      <c r="F60" s="170"/>
    </row>
    <row r="61" spans="1:7" s="129" customFormat="1" ht="39.950000000000003" customHeight="1"/>
    <row r="62" spans="1:7" ht="39.950000000000003" customHeight="1">
      <c r="A62" s="196" t="s">
        <v>316</v>
      </c>
      <c r="B62" s="196"/>
      <c r="C62" s="196"/>
      <c r="D62" s="196"/>
      <c r="E62" s="196"/>
      <c r="F62" s="196"/>
    </row>
    <row r="63" spans="1:7" ht="39.950000000000003" customHeight="1">
      <c r="A63" s="17" t="s">
        <v>134</v>
      </c>
      <c r="B63" s="18" t="s">
        <v>131</v>
      </c>
      <c r="C63" s="17" t="s">
        <v>20</v>
      </c>
      <c r="D63" s="149" t="s">
        <v>157</v>
      </c>
      <c r="E63" s="149"/>
      <c r="F63" s="149"/>
    </row>
    <row r="64" spans="1:7" ht="39.950000000000003" customHeight="1">
      <c r="A64" s="133" t="s">
        <v>23</v>
      </c>
      <c r="B64" s="47" t="s">
        <v>208</v>
      </c>
      <c r="C64" s="182" t="s">
        <v>258</v>
      </c>
      <c r="D64" s="132" t="s">
        <v>36</v>
      </c>
      <c r="E64" s="132"/>
      <c r="F64" s="132"/>
    </row>
    <row r="65" spans="1:7" ht="40.5" customHeight="1">
      <c r="A65" s="133"/>
      <c r="B65" s="46" t="s">
        <v>275</v>
      </c>
      <c r="C65" s="182"/>
      <c r="D65" s="132" t="s">
        <v>7</v>
      </c>
      <c r="E65" s="132"/>
      <c r="F65" s="132"/>
      <c r="G65" s="68"/>
    </row>
    <row r="66" spans="1:7" ht="40.5" customHeight="1">
      <c r="A66" s="133"/>
      <c r="B66" s="156" t="s">
        <v>207</v>
      </c>
      <c r="C66" s="182"/>
      <c r="D66" s="132" t="s">
        <v>55</v>
      </c>
      <c r="E66" s="132"/>
      <c r="F66" s="132"/>
    </row>
    <row r="67" spans="1:7" ht="40.5" customHeight="1">
      <c r="A67" s="133"/>
      <c r="B67" s="157"/>
      <c r="C67" s="182"/>
      <c r="D67" s="132" t="s">
        <v>200</v>
      </c>
      <c r="E67" s="132"/>
      <c r="F67" s="132"/>
    </row>
    <row r="68" spans="1:7" ht="39.950000000000003" customHeight="1">
      <c r="A68" s="133"/>
      <c r="B68" s="48" t="s">
        <v>3</v>
      </c>
      <c r="C68" s="182"/>
      <c r="D68" s="132" t="s">
        <v>5</v>
      </c>
      <c r="E68" s="132"/>
      <c r="F68" s="132"/>
    </row>
    <row r="69" spans="1:7" ht="39.950000000000003" customHeight="1">
      <c r="A69" s="118" t="s">
        <v>130</v>
      </c>
      <c r="B69" s="118"/>
      <c r="C69" s="118"/>
      <c r="D69" s="150" t="s">
        <v>135</v>
      </c>
      <c r="E69" s="150"/>
      <c r="F69" s="71" t="s">
        <v>189</v>
      </c>
    </row>
    <row r="70" spans="1:7" ht="39.950000000000003" customHeight="1">
      <c r="A70" s="130" t="s">
        <v>185</v>
      </c>
      <c r="B70" s="130"/>
      <c r="C70" s="130"/>
      <c r="D70" s="21"/>
      <c r="E70" s="22">
        <f>IF(D70=1,'Lista '!$C$8,IF(D70=2,'Lista '!$C$9,IF(D70=3,'Lista '!$C$10,IF(D70=4,'Lista '!$C$11,IF(D70=5,'Lista '!$C$12,0)))))</f>
        <v>0</v>
      </c>
      <c r="F70" s="23"/>
    </row>
    <row r="71" spans="1:7" ht="39.950000000000003" customHeight="1">
      <c r="A71" s="130" t="s">
        <v>220</v>
      </c>
      <c r="B71" s="130"/>
      <c r="C71" s="130"/>
      <c r="D71" s="21"/>
      <c r="E71" s="22">
        <f>IF(D71=1,'Lista '!$C$8,IF(D71=2,'Lista '!$C$9,IF(D71=3,'Lista '!$C$10,IF(D71=4,'Lista '!$C$11,IF(D71=5,'Lista '!$C$12,0)))))</f>
        <v>0</v>
      </c>
      <c r="F71" s="23"/>
    </row>
    <row r="72" spans="1:7" ht="54.75" customHeight="1">
      <c r="A72" s="130" t="s">
        <v>221</v>
      </c>
      <c r="B72" s="130"/>
      <c r="C72" s="130"/>
      <c r="D72" s="21"/>
      <c r="E72" s="22">
        <f>IF(D72=1,'Lista '!$C$8,IF(D72=2,'Lista '!$C$9,IF(D72=3,'Lista '!$C$10,IF(D72=4,'Lista '!$C$11,IF(D72=5,'Lista '!$C$12,0)))))</f>
        <v>0</v>
      </c>
      <c r="F72" s="23"/>
    </row>
    <row r="73" spans="1:7" ht="39.950000000000003" customHeight="1">
      <c r="A73" s="135" t="s">
        <v>149</v>
      </c>
      <c r="B73" s="135"/>
      <c r="C73" s="135"/>
      <c r="D73" s="70">
        <f>SUM(D70:D72)/15*100</f>
        <v>0</v>
      </c>
      <c r="E73" s="128" t="str">
        <f>IF(D73&gt;=80,"CONSISTENTE",IF(D73&gt;=70,"MÉDIO",IF(D73&gt;=31,"FRÁGIL","INSUFICIENTE")))</f>
        <v>INSUFICIENTE</v>
      </c>
      <c r="F73" s="128"/>
    </row>
    <row r="74" spans="1:7" ht="39.950000000000003" customHeight="1">
      <c r="A74" s="17" t="s">
        <v>134</v>
      </c>
      <c r="B74" s="18" t="s">
        <v>131</v>
      </c>
      <c r="C74" s="17" t="s">
        <v>20</v>
      </c>
      <c r="D74" s="149" t="s">
        <v>157</v>
      </c>
      <c r="E74" s="149"/>
      <c r="F74" s="149"/>
    </row>
    <row r="75" spans="1:7" ht="39.950000000000003" customHeight="1">
      <c r="A75" s="133" t="s">
        <v>24</v>
      </c>
      <c r="B75" s="24" t="s">
        <v>60</v>
      </c>
      <c r="C75" s="163" t="s">
        <v>250</v>
      </c>
      <c r="D75" s="155" t="s">
        <v>36</v>
      </c>
      <c r="E75" s="155"/>
      <c r="F75" s="155"/>
    </row>
    <row r="76" spans="1:7" ht="39.950000000000003" customHeight="1">
      <c r="A76" s="133"/>
      <c r="B76" s="24" t="s">
        <v>61</v>
      </c>
      <c r="C76" s="163"/>
      <c r="D76" s="155"/>
      <c r="E76" s="155"/>
      <c r="F76" s="155"/>
    </row>
    <row r="77" spans="1:7" ht="39.950000000000003" customHeight="1">
      <c r="A77" s="133"/>
      <c r="B77" s="24" t="s">
        <v>62</v>
      </c>
      <c r="C77" s="163"/>
      <c r="D77" s="155" t="s">
        <v>5</v>
      </c>
      <c r="E77" s="155"/>
      <c r="F77" s="155"/>
    </row>
    <row r="78" spans="1:7" ht="39.950000000000003" customHeight="1">
      <c r="A78" s="133"/>
      <c r="B78" s="24" t="s">
        <v>196</v>
      </c>
      <c r="C78" s="163"/>
      <c r="D78" s="139" t="s">
        <v>194</v>
      </c>
      <c r="E78" s="140"/>
      <c r="F78" s="141"/>
    </row>
    <row r="79" spans="1:7" ht="39.950000000000003" customHeight="1">
      <c r="A79" s="133"/>
      <c r="B79" s="24" t="s">
        <v>63</v>
      </c>
      <c r="C79" s="163"/>
      <c r="D79" s="142"/>
      <c r="E79" s="143"/>
      <c r="F79" s="144"/>
    </row>
    <row r="80" spans="1:7" ht="39.950000000000003" customHeight="1">
      <c r="A80" s="133"/>
      <c r="B80" s="24" t="s">
        <v>197</v>
      </c>
      <c r="C80" s="163"/>
      <c r="D80" s="139" t="s">
        <v>195</v>
      </c>
      <c r="E80" s="140"/>
      <c r="F80" s="141"/>
    </row>
    <row r="81" spans="1:9" ht="39.950000000000003" customHeight="1">
      <c r="A81" s="133"/>
      <c r="B81" s="24" t="s">
        <v>111</v>
      </c>
      <c r="C81" s="163"/>
      <c r="D81" s="142"/>
      <c r="E81" s="143"/>
      <c r="F81" s="144"/>
    </row>
    <row r="82" spans="1:9" ht="39.950000000000003" customHeight="1">
      <c r="A82" s="133"/>
      <c r="B82" s="24" t="s">
        <v>224</v>
      </c>
      <c r="C82" s="163"/>
      <c r="D82" s="155" t="s">
        <v>116</v>
      </c>
      <c r="E82" s="155"/>
      <c r="F82" s="155"/>
    </row>
    <row r="83" spans="1:9" ht="39.950000000000003" customHeight="1">
      <c r="A83" s="118" t="s">
        <v>130</v>
      </c>
      <c r="B83" s="118"/>
      <c r="C83" s="118"/>
      <c r="D83" s="150" t="s">
        <v>135</v>
      </c>
      <c r="E83" s="150"/>
      <c r="F83" s="71" t="s">
        <v>189</v>
      </c>
    </row>
    <row r="84" spans="1:9" ht="39.950000000000003" customHeight="1">
      <c r="A84" s="130" t="s">
        <v>259</v>
      </c>
      <c r="B84" s="130"/>
      <c r="C84" s="130"/>
      <c r="D84" s="21"/>
      <c r="E84" s="22">
        <f>IF(D84=1,'Lista '!$C$8,IF(D84=2,'Lista '!$C$9,IF(D84=3,'Lista '!$C$10,IF(D84=4,'Lista '!$C$11,IF(D84=5,'Lista '!$C$12,0)))))</f>
        <v>0</v>
      </c>
      <c r="F84" s="23"/>
    </row>
    <row r="85" spans="1:9" ht="56.45" customHeight="1">
      <c r="A85" s="145" t="s">
        <v>289</v>
      </c>
      <c r="B85" s="145"/>
      <c r="C85" s="145"/>
      <c r="D85" s="21"/>
      <c r="E85" s="22">
        <f>IF(D85=1,'Lista '!$C$8,IF(D85=2,'Lista '!$C$9,IF(D85=3,'Lista '!$C$10,IF(D85=4,'Lista '!$C$11,IF(D85=5,'Lista '!$C$12,0)))))</f>
        <v>0</v>
      </c>
      <c r="F85" s="23"/>
      <c r="G85" s="15"/>
    </row>
    <row r="86" spans="1:9" ht="72.75" customHeight="1">
      <c r="A86" s="145" t="s">
        <v>276</v>
      </c>
      <c r="B86" s="145"/>
      <c r="C86" s="145"/>
      <c r="D86" s="21"/>
      <c r="E86" s="22">
        <f>IF(D86=1,'Lista '!$C$8,IF(D86=2,'Lista '!$C$9,IF(D86=3,'Lista '!$C$10,IF(D86=4,'Lista '!$C$11,IF(D86=5,'Lista '!$C$12,0)))))</f>
        <v>0</v>
      </c>
      <c r="F86" s="23"/>
      <c r="G86" s="15"/>
    </row>
    <row r="87" spans="1:9" ht="39.950000000000003" customHeight="1">
      <c r="A87" s="135" t="s">
        <v>149</v>
      </c>
      <c r="B87" s="135"/>
      <c r="C87" s="135"/>
      <c r="D87" s="70">
        <f>SUM(D84:D86)/15*100</f>
        <v>0</v>
      </c>
      <c r="E87" s="128" t="str">
        <f>IF(D87&gt;=80,"CONSISTENTE",IF(D87&gt;=70,"MÉDIO",IF(D87&gt;=31,"FRÁGIL","INSUFICIENTE")))</f>
        <v>INSUFICIENTE</v>
      </c>
      <c r="F87" s="128"/>
    </row>
    <row r="88" spans="1:9" ht="39.950000000000003" customHeight="1">
      <c r="A88" s="17" t="s">
        <v>134</v>
      </c>
      <c r="B88" s="18" t="s">
        <v>131</v>
      </c>
      <c r="C88" s="17" t="s">
        <v>20</v>
      </c>
      <c r="D88" s="149" t="s">
        <v>157</v>
      </c>
      <c r="E88" s="149"/>
      <c r="F88" s="149"/>
    </row>
    <row r="89" spans="1:9" ht="39.950000000000003" customHeight="1">
      <c r="A89" s="133" t="s">
        <v>25</v>
      </c>
      <c r="B89" s="49" t="s">
        <v>260</v>
      </c>
      <c r="C89" s="118" t="s">
        <v>10</v>
      </c>
      <c r="D89" s="132" t="s">
        <v>251</v>
      </c>
      <c r="E89" s="132"/>
      <c r="F89" s="132"/>
    </row>
    <row r="90" spans="1:9" ht="39.950000000000003" customHeight="1">
      <c r="A90" s="133"/>
      <c r="B90" s="50" t="s">
        <v>3</v>
      </c>
      <c r="C90" s="118"/>
      <c r="D90" s="132" t="s">
        <v>9</v>
      </c>
      <c r="E90" s="132"/>
      <c r="F90" s="132"/>
    </row>
    <row r="91" spans="1:9" ht="39.950000000000003" customHeight="1">
      <c r="A91" s="118" t="s">
        <v>130</v>
      </c>
      <c r="B91" s="118"/>
      <c r="C91" s="118"/>
      <c r="D91" s="150" t="s">
        <v>135</v>
      </c>
      <c r="E91" s="150"/>
      <c r="F91" s="71" t="s">
        <v>189</v>
      </c>
    </row>
    <row r="92" spans="1:9" ht="39.950000000000003" customHeight="1">
      <c r="A92" s="132" t="s">
        <v>252</v>
      </c>
      <c r="B92" s="132"/>
      <c r="C92" s="132"/>
      <c r="D92" s="21"/>
      <c r="E92" s="22">
        <f>IF(D92=1,'Lista '!$C$8,IF(D92=2,'Lista '!$C$9,IF(D92=3,'Lista '!$C$10,IF(D92=4,'Lista '!$C$11,IF(D92=5,'Lista '!$C$12,0)))))</f>
        <v>0</v>
      </c>
      <c r="F92" s="23"/>
    </row>
    <row r="93" spans="1:9" ht="61.5" customHeight="1">
      <c r="A93" s="130" t="s">
        <v>277</v>
      </c>
      <c r="B93" s="130"/>
      <c r="C93" s="130"/>
      <c r="D93" s="21"/>
      <c r="E93" s="22">
        <f>IF(D93=1,'Lista '!$C$8,IF(D93=2,'Lista '!$C$9,IF(D93=3,'Lista '!$C$10,IF(D93=4,'Lista '!$C$11,IF(D93=5,'Lista '!$C$12,0)))))</f>
        <v>0</v>
      </c>
      <c r="F93" s="51"/>
      <c r="G93" s="9"/>
      <c r="I93" s="9"/>
    </row>
    <row r="94" spans="1:9" ht="72.599999999999994" customHeight="1">
      <c r="A94" s="130" t="s">
        <v>296</v>
      </c>
      <c r="B94" s="130"/>
      <c r="C94" s="130"/>
      <c r="D94" s="21"/>
      <c r="E94" s="22">
        <f>IF(D94=1,'Lista '!$C$8,IF(D94=2,'Lista '!$C$9,IF(D94=3,'Lista '!$C$10,IF(D94=4,'Lista '!$C$11,IF(D94=5,'Lista '!$C$12,0)))))</f>
        <v>0</v>
      </c>
      <c r="F94" s="52"/>
      <c r="G94" s="15"/>
    </row>
    <row r="95" spans="1:9" ht="50.45" customHeight="1">
      <c r="A95" s="130" t="s">
        <v>290</v>
      </c>
      <c r="B95" s="130"/>
      <c r="C95" s="130"/>
      <c r="D95" s="21"/>
      <c r="E95" s="22">
        <f>IF(D95=1,'Lista '!$C$8,IF(D95=2,'Lista '!$C$9,IF(D95=3,'Lista '!$C$10,IF(D95=4,'Lista '!$C$11,IF(D95=5,'Lista '!$C$12,0)))))</f>
        <v>0</v>
      </c>
      <c r="F95" s="27"/>
      <c r="G95" s="9"/>
    </row>
    <row r="96" spans="1:9" ht="53.25" customHeight="1">
      <c r="A96" s="130" t="s">
        <v>225</v>
      </c>
      <c r="B96" s="130"/>
      <c r="C96" s="130"/>
      <c r="D96" s="21"/>
      <c r="E96" s="22">
        <f>IF(D96=1,'Lista '!$C$8,IF(D96=2,'Lista '!$C$9,IF(D96=3,'Lista '!$C$10,IF(D96=4,'Lista '!$C$11,IF(D96=5,'Lista '!$C$12,0)))))</f>
        <v>0</v>
      </c>
      <c r="F96" s="27"/>
    </row>
    <row r="97" spans="1:7" ht="39.950000000000003" customHeight="1">
      <c r="A97" s="135" t="s">
        <v>149</v>
      </c>
      <c r="B97" s="135"/>
      <c r="C97" s="135"/>
      <c r="D97" s="70">
        <f>SUM(D92:D96)/25*100</f>
        <v>0</v>
      </c>
      <c r="E97" s="128" t="str">
        <f>IF(D97&gt;=80,"CONSISTENTE",IF(D97&gt;=70,"MÉDIO",IF(D97&gt;=31,"FRÁGIL","INSUFICIENTE")))</f>
        <v>INSUFICIENTE</v>
      </c>
      <c r="F97" s="128"/>
    </row>
    <row r="98" spans="1:7" ht="39.950000000000003" customHeight="1">
      <c r="A98" s="17" t="s">
        <v>134</v>
      </c>
      <c r="B98" s="18" t="s">
        <v>131</v>
      </c>
      <c r="C98" s="17" t="s">
        <v>20</v>
      </c>
      <c r="D98" s="149" t="s">
        <v>157</v>
      </c>
      <c r="E98" s="149"/>
      <c r="F98" s="149"/>
    </row>
    <row r="99" spans="1:7" ht="39.950000000000003" customHeight="1">
      <c r="A99" s="133" t="s">
        <v>203</v>
      </c>
      <c r="B99" s="26" t="s">
        <v>30</v>
      </c>
      <c r="C99" s="118" t="s">
        <v>29</v>
      </c>
      <c r="D99" s="132" t="s">
        <v>36</v>
      </c>
      <c r="E99" s="132"/>
      <c r="F99" s="132"/>
    </row>
    <row r="100" spans="1:7" ht="39.950000000000003" customHeight="1">
      <c r="A100" s="154"/>
      <c r="B100" s="50" t="s">
        <v>261</v>
      </c>
      <c r="C100" s="118"/>
      <c r="D100" s="155" t="s">
        <v>1</v>
      </c>
      <c r="E100" s="155"/>
      <c r="F100" s="155"/>
    </row>
    <row r="101" spans="1:7" ht="39.950000000000003" customHeight="1">
      <c r="A101" s="154"/>
      <c r="B101" s="46" t="s">
        <v>262</v>
      </c>
      <c r="C101" s="118"/>
      <c r="D101" s="155" t="s">
        <v>9</v>
      </c>
      <c r="E101" s="155"/>
      <c r="F101" s="155"/>
    </row>
    <row r="102" spans="1:7" ht="39.950000000000003" customHeight="1">
      <c r="A102" s="154"/>
      <c r="B102" s="20" t="s">
        <v>117</v>
      </c>
      <c r="C102" s="118"/>
      <c r="D102" s="130" t="s">
        <v>291</v>
      </c>
      <c r="E102" s="130"/>
      <c r="F102" s="130"/>
      <c r="G102" s="68"/>
    </row>
    <row r="103" spans="1:7" ht="39.950000000000003" customHeight="1">
      <c r="A103" s="154"/>
      <c r="B103" s="20" t="s">
        <v>31</v>
      </c>
      <c r="C103" s="118"/>
      <c r="D103" s="130"/>
      <c r="E103" s="130"/>
      <c r="F103" s="130"/>
      <c r="G103" s="15"/>
    </row>
    <row r="104" spans="1:7" ht="39.950000000000003" customHeight="1">
      <c r="A104" s="118" t="s">
        <v>130</v>
      </c>
      <c r="B104" s="118"/>
      <c r="C104" s="118"/>
      <c r="D104" s="150" t="s">
        <v>135</v>
      </c>
      <c r="E104" s="150"/>
      <c r="F104" s="71" t="s">
        <v>189</v>
      </c>
    </row>
    <row r="105" spans="1:7" ht="37.5" customHeight="1">
      <c r="A105" s="145" t="s">
        <v>276</v>
      </c>
      <c r="B105" s="145"/>
      <c r="C105" s="145"/>
      <c r="D105" s="21"/>
      <c r="E105" s="22">
        <f>IF(D105=1,'Lista '!$C$8,IF(D105=2,'Lista '!$C$9,IF(D105=3,'Lista '!$C$10,IF(D105=4,'Lista '!$C$11,IF(D105=5,'Lista '!$C$12,0)))))</f>
        <v>0</v>
      </c>
      <c r="F105" s="23"/>
      <c r="G105" s="15"/>
    </row>
    <row r="106" spans="1:7" ht="54.4" customHeight="1">
      <c r="A106" s="130" t="s">
        <v>228</v>
      </c>
      <c r="B106" s="130"/>
      <c r="C106" s="130"/>
      <c r="D106" s="21"/>
      <c r="E106" s="22">
        <f>IF(D106=1,'Lista '!$C$8,IF(D106=2,'Lista '!$C$9,IF(D106=3,'Lista '!$C$10,IF(D106=4,'Lista '!$C$11,IF(D106=5,'Lista '!$C$12,0)))))</f>
        <v>0</v>
      </c>
      <c r="F106" s="23"/>
    </row>
    <row r="107" spans="1:7" ht="58.9" customHeight="1">
      <c r="A107" s="130" t="s">
        <v>227</v>
      </c>
      <c r="B107" s="130"/>
      <c r="C107" s="130"/>
      <c r="D107" s="21"/>
      <c r="E107" s="22">
        <f>IF(D107=1,'Lista '!$C$8,IF(D107=2,'Lista '!$C$9,IF(D107=3,'Lista '!$C$10,IF(D107=4,'Lista '!$C$11,IF(D107=5,'Lista '!$C$12,0)))))</f>
        <v>0</v>
      </c>
      <c r="F107" s="23"/>
    </row>
    <row r="108" spans="1:7" ht="39.950000000000003" customHeight="1">
      <c r="A108" s="135" t="s">
        <v>149</v>
      </c>
      <c r="B108" s="135"/>
      <c r="C108" s="135"/>
      <c r="D108" s="70">
        <f>SUM(D105:D107)/15*100</f>
        <v>0</v>
      </c>
      <c r="E108" s="128" t="str">
        <f>IF(D108&gt;=80,"CONSISTENTE",IF(D108&gt;=70,"MÉDIO",IF(D108&gt;=31,"FRÁGIL","INSUFICIENTE")))</f>
        <v>INSUFICIENTE</v>
      </c>
      <c r="F108" s="128"/>
    </row>
    <row r="109" spans="1:7" ht="39.950000000000003" customHeight="1">
      <c r="A109" s="17" t="s">
        <v>134</v>
      </c>
      <c r="B109" s="18" t="s">
        <v>131</v>
      </c>
      <c r="C109" s="17" t="s">
        <v>20</v>
      </c>
      <c r="D109" s="149" t="s">
        <v>157</v>
      </c>
      <c r="E109" s="149"/>
      <c r="F109" s="149"/>
    </row>
    <row r="110" spans="1:7" ht="39.950000000000003" customHeight="1">
      <c r="A110" s="133" t="s">
        <v>26</v>
      </c>
      <c r="B110" s="20" t="s">
        <v>33</v>
      </c>
      <c r="C110" s="118" t="s">
        <v>16</v>
      </c>
      <c r="D110" s="132" t="s">
        <v>9</v>
      </c>
      <c r="E110" s="132"/>
      <c r="F110" s="132"/>
    </row>
    <row r="111" spans="1:7" ht="39.950000000000003" customHeight="1">
      <c r="A111" s="154"/>
      <c r="B111" s="20" t="s">
        <v>8</v>
      </c>
      <c r="C111" s="118"/>
      <c r="D111" s="132" t="s">
        <v>35</v>
      </c>
      <c r="E111" s="132"/>
      <c r="F111" s="132"/>
    </row>
    <row r="112" spans="1:7" ht="39.950000000000003" customHeight="1">
      <c r="A112" s="154"/>
      <c r="B112" s="20" t="s">
        <v>236</v>
      </c>
      <c r="C112" s="118"/>
      <c r="D112" s="132"/>
      <c r="E112" s="132"/>
      <c r="F112" s="132"/>
    </row>
    <row r="113" spans="1:9" ht="39.950000000000003" customHeight="1">
      <c r="A113" s="118" t="s">
        <v>130</v>
      </c>
      <c r="B113" s="118"/>
      <c r="C113" s="118"/>
      <c r="D113" s="128" t="s">
        <v>135</v>
      </c>
      <c r="E113" s="128"/>
      <c r="F113" s="71" t="s">
        <v>189</v>
      </c>
    </row>
    <row r="114" spans="1:9" ht="39.950000000000003" customHeight="1">
      <c r="A114" s="130" t="s">
        <v>211</v>
      </c>
      <c r="B114" s="130"/>
      <c r="C114" s="130"/>
      <c r="D114" s="21"/>
      <c r="E114" s="22">
        <f>IF(D114=1,'Lista '!$C$8,IF(D114=2,'Lista '!$C$9,IF(D114=3,'Lista '!$C$10,IF(D114=4,'Lista '!$C$11,IF(D114=5,'Lista '!$C$12,0)))))</f>
        <v>0</v>
      </c>
      <c r="F114" s="23"/>
    </row>
    <row r="115" spans="1:9" ht="69" customHeight="1">
      <c r="A115" s="130" t="s">
        <v>297</v>
      </c>
      <c r="B115" s="130"/>
      <c r="C115" s="130"/>
      <c r="D115" s="21"/>
      <c r="E115" s="22">
        <f>IF(D115=1,'Lista '!$C$8,IF(D115=2,'Lista '!$C$9,IF(D115=3,'Lista '!$C$10,IF(D115=4,'Lista '!$C$11,IF(D115=5,'Lista '!$C$12,0)))))</f>
        <v>0</v>
      </c>
      <c r="F115" s="23"/>
      <c r="G115" s="15"/>
    </row>
    <row r="116" spans="1:9" ht="69.400000000000006" customHeight="1">
      <c r="A116" s="130" t="s">
        <v>221</v>
      </c>
      <c r="B116" s="130"/>
      <c r="C116" s="130"/>
      <c r="D116" s="21"/>
      <c r="E116" s="22">
        <f>IF(D116=1,'Lista '!$C$8,IF(D116=2,'Lista '!$C$9,IF(D116=3,'Lista '!$C$10,IF(D116=4,'Lista '!$C$11,IF(D116=5,'Lista '!$C$12,0)))))</f>
        <v>0</v>
      </c>
      <c r="F116" s="23"/>
    </row>
    <row r="117" spans="1:9" ht="54.4" customHeight="1">
      <c r="A117" s="130" t="s">
        <v>229</v>
      </c>
      <c r="B117" s="130"/>
      <c r="C117" s="130"/>
      <c r="D117" s="21"/>
      <c r="E117" s="22">
        <f>IF(D117=1,'Lista '!$C$8,IF(D117=2,'Lista '!$C$9,IF(D117=3,'Lista '!$C$10,IF(D117=4,'Lista '!$C$11,IF(D117=5,'Lista '!$C$12,0)))))</f>
        <v>0</v>
      </c>
      <c r="F117" s="23"/>
    </row>
    <row r="118" spans="1:9" ht="39.950000000000003" customHeight="1">
      <c r="A118" s="135" t="s">
        <v>149</v>
      </c>
      <c r="B118" s="135"/>
      <c r="C118" s="135"/>
      <c r="D118" s="70">
        <f>SUM(D114:D117)/20*100</f>
        <v>0</v>
      </c>
      <c r="E118" s="128" t="str">
        <f>IF(D118&gt;=80,"CONSISTENTE",IF(D118&gt;=70,"MÉDIO",IF(D118&gt;=31,"FRÁGIL","INSUFICIENTE")))</f>
        <v>INSUFICIENTE</v>
      </c>
      <c r="F118" s="128"/>
    </row>
    <row r="119" spans="1:9" s="129" customFormat="1" ht="39.950000000000003" customHeight="1"/>
    <row r="120" spans="1:9" ht="39.950000000000003" customHeight="1">
      <c r="A120" s="177" t="s">
        <v>45</v>
      </c>
      <c r="B120" s="177"/>
      <c r="C120" s="177"/>
      <c r="D120" s="177"/>
      <c r="E120" s="177"/>
      <c r="F120" s="177"/>
    </row>
    <row r="121" spans="1:9" ht="39.950000000000003" customHeight="1">
      <c r="A121" s="17" t="s">
        <v>134</v>
      </c>
      <c r="B121" s="18" t="s">
        <v>131</v>
      </c>
      <c r="C121" s="17" t="s">
        <v>20</v>
      </c>
      <c r="D121" s="149" t="s">
        <v>157</v>
      </c>
      <c r="E121" s="149"/>
      <c r="F121" s="149"/>
    </row>
    <row r="122" spans="1:9" ht="39.950000000000003" customHeight="1">
      <c r="A122" s="133" t="s">
        <v>27</v>
      </c>
      <c r="B122" s="20" t="s">
        <v>118</v>
      </c>
      <c r="C122" s="118" t="s">
        <v>212</v>
      </c>
      <c r="D122" s="132" t="s">
        <v>92</v>
      </c>
      <c r="E122" s="132"/>
      <c r="F122" s="132"/>
    </row>
    <row r="123" spans="1:9" ht="39.950000000000003" customHeight="1">
      <c r="A123" s="154"/>
      <c r="B123" s="20" t="s">
        <v>237</v>
      </c>
      <c r="C123" s="118"/>
      <c r="D123" s="132" t="s">
        <v>11</v>
      </c>
      <c r="E123" s="132"/>
      <c r="F123" s="132"/>
    </row>
    <row r="124" spans="1:9" ht="39.950000000000003" customHeight="1">
      <c r="A124" s="154"/>
      <c r="B124" s="20" t="s">
        <v>49</v>
      </c>
      <c r="C124" s="118"/>
      <c r="D124" s="132" t="s">
        <v>89</v>
      </c>
      <c r="E124" s="132"/>
      <c r="F124" s="132"/>
    </row>
    <row r="125" spans="1:9" ht="39.950000000000003" customHeight="1">
      <c r="A125" s="118" t="s">
        <v>130</v>
      </c>
      <c r="B125" s="118"/>
      <c r="C125" s="118"/>
      <c r="D125" s="165" t="s">
        <v>135</v>
      </c>
      <c r="E125" s="165"/>
      <c r="F125" s="72" t="s">
        <v>189</v>
      </c>
    </row>
    <row r="126" spans="1:9" ht="39.950000000000003" customHeight="1">
      <c r="A126" s="132" t="s">
        <v>230</v>
      </c>
      <c r="B126" s="132"/>
      <c r="C126" s="132"/>
      <c r="D126" s="21"/>
      <c r="E126" s="22">
        <f>IF(D126=1,'Lista '!$C$8,IF(D126=2,'Lista '!$C$9,IF(D126=3,'Lista '!$C$10,IF(D126=4,'Lista '!$C$11,IF(D126=5,'Lista '!$C$12,0)))))</f>
        <v>0</v>
      </c>
      <c r="F126" s="28"/>
    </row>
    <row r="127" spans="1:9" ht="39.950000000000003" customHeight="1">
      <c r="A127" s="130" t="s">
        <v>263</v>
      </c>
      <c r="B127" s="130"/>
      <c r="C127" s="130"/>
      <c r="D127" s="21"/>
      <c r="E127" s="22">
        <f>IF(D127=1,'Lista '!$C$8,IF(D127=2,'Lista '!$C$9,IF(D127=3,'Lista '!$C$10,IF(D127=4,'Lista '!$C$11,IF(D127=5,'Lista '!$C$12,0)))))</f>
        <v>0</v>
      </c>
      <c r="F127" s="28"/>
    </row>
    <row r="128" spans="1:9" ht="57.4" customHeight="1">
      <c r="A128" s="130" t="s">
        <v>221</v>
      </c>
      <c r="B128" s="130"/>
      <c r="C128" s="130"/>
      <c r="D128" s="21"/>
      <c r="E128" s="22">
        <f>IF(D128=1,'Lista '!$C$8,IF(D128=2,'Lista '!$C$9,IF(D128=3,'Lista '!$C$10,IF(D128=4,'Lista '!$C$11,IF(D128=5,'Lista '!$C$12,0)))))</f>
        <v>0</v>
      </c>
      <c r="F128" s="28"/>
      <c r="I128" s="9"/>
    </row>
    <row r="129" spans="1:7" ht="58.7" customHeight="1">
      <c r="A129" s="146" t="s">
        <v>264</v>
      </c>
      <c r="B129" s="147"/>
      <c r="C129" s="148"/>
      <c r="D129" s="21"/>
      <c r="E129" s="22">
        <f>IF(D129=1,'Lista '!$C$8,IF(D129=2,'Lista '!$C$9,IF(D129=3,'Lista '!$C$10,IF(D129=4,'Lista '!$C$11,IF(D129=5,'Lista '!$C$12,0)))))</f>
        <v>0</v>
      </c>
      <c r="F129" s="28"/>
      <c r="G129" s="9"/>
    </row>
    <row r="130" spans="1:7" ht="39.950000000000003" customHeight="1">
      <c r="A130" s="134" t="s">
        <v>149</v>
      </c>
      <c r="B130" s="134"/>
      <c r="C130" s="134"/>
      <c r="D130" s="73">
        <f>SUM(D126:D129)/20*100</f>
        <v>0</v>
      </c>
      <c r="E130" s="166" t="str">
        <f>IF(D130&gt;=80,"CONSISTENTE",IF(D130&gt;=70,"MÉDIO",IF(D130&gt;=31,"FRÁGIL","INSUFICIENTE")))</f>
        <v>INSUFICIENTE</v>
      </c>
      <c r="F130" s="166"/>
    </row>
    <row r="131" spans="1:7" ht="39.950000000000003" customHeight="1">
      <c r="A131" s="17" t="s">
        <v>134</v>
      </c>
      <c r="B131" s="18" t="s">
        <v>131</v>
      </c>
      <c r="C131" s="17" t="s">
        <v>20</v>
      </c>
      <c r="D131" s="149" t="s">
        <v>157</v>
      </c>
      <c r="E131" s="149"/>
      <c r="F131" s="149"/>
    </row>
    <row r="132" spans="1:7" ht="39.950000000000003" customHeight="1">
      <c r="A132" s="133" t="s">
        <v>37</v>
      </c>
      <c r="B132" s="20" t="s">
        <v>246</v>
      </c>
      <c r="C132" s="118" t="s">
        <v>231</v>
      </c>
      <c r="D132" s="132" t="s">
        <v>54</v>
      </c>
      <c r="E132" s="132"/>
      <c r="F132" s="132"/>
    </row>
    <row r="133" spans="1:7" ht="39.950000000000003" customHeight="1">
      <c r="A133" s="154"/>
      <c r="B133" s="20" t="s">
        <v>56</v>
      </c>
      <c r="C133" s="118"/>
      <c r="D133" s="132"/>
      <c r="E133" s="132"/>
      <c r="F133" s="132"/>
    </row>
    <row r="134" spans="1:7" ht="39.950000000000003" customHeight="1">
      <c r="A134" s="154"/>
      <c r="B134" s="20" t="s">
        <v>80</v>
      </c>
      <c r="C134" s="118"/>
      <c r="D134" s="132" t="s">
        <v>90</v>
      </c>
      <c r="E134" s="132"/>
      <c r="F134" s="132"/>
    </row>
    <row r="135" spans="1:7" ht="39.950000000000003" customHeight="1">
      <c r="A135" s="154"/>
      <c r="B135" s="20" t="s">
        <v>73</v>
      </c>
      <c r="C135" s="118"/>
      <c r="D135" s="132"/>
      <c r="E135" s="132"/>
      <c r="F135" s="132"/>
    </row>
    <row r="136" spans="1:7" ht="39.950000000000003" customHeight="1">
      <c r="A136" s="118" t="s">
        <v>130</v>
      </c>
      <c r="B136" s="118"/>
      <c r="C136" s="118"/>
      <c r="D136" s="165" t="s">
        <v>135</v>
      </c>
      <c r="E136" s="165"/>
      <c r="F136" s="72" t="s">
        <v>189</v>
      </c>
    </row>
    <row r="137" spans="1:7" ht="39.950000000000003" customHeight="1">
      <c r="A137" s="145" t="s">
        <v>292</v>
      </c>
      <c r="B137" s="145"/>
      <c r="C137" s="145"/>
      <c r="D137" s="21"/>
      <c r="E137" s="22">
        <f>IF(D137=1,'Lista '!$C$8,IF(D137=2,'Lista '!$C$9,IF(D137=3,'Lista '!$C$10,IF(D137=4,'Lista '!$C$11,IF(D137=5,'Lista '!$C$12,0)))))</f>
        <v>0</v>
      </c>
      <c r="F137" s="53"/>
      <c r="G137" s="16"/>
    </row>
    <row r="138" spans="1:7" s="16" customFormat="1" ht="77.650000000000006" customHeight="1">
      <c r="A138" s="146" t="s">
        <v>271</v>
      </c>
      <c r="B138" s="147"/>
      <c r="C138" s="148"/>
      <c r="D138" s="21"/>
      <c r="E138" s="22">
        <f>IF(D138=1,'Lista '!$C$8,IF(D138=2,'Lista '!$C$9,IF(D138=3,'Lista '!$C$10,IF(D138=4,'Lista '!$C$11,IF(D138=5,'Lista '!$C$12,0)))))</f>
        <v>0</v>
      </c>
      <c r="F138" s="53"/>
    </row>
    <row r="139" spans="1:7" ht="39.950000000000003" customHeight="1">
      <c r="A139" s="134" t="s">
        <v>149</v>
      </c>
      <c r="B139" s="134"/>
      <c r="C139" s="134"/>
      <c r="D139" s="73">
        <f>SUM(D137:D138)/10*100</f>
        <v>0</v>
      </c>
      <c r="E139" s="166" t="str">
        <f>IF(D139&gt;=80,"CONSISTENTE",IF(D139&gt;=70,"MÉDIO",IF(D139&gt;=31,"FRÁGIL","INSUFICIENTE")))</f>
        <v>INSUFICIENTE</v>
      </c>
      <c r="F139" s="166"/>
    </row>
    <row r="140" spans="1:7" ht="39.950000000000003" customHeight="1">
      <c r="A140" s="17" t="s">
        <v>134</v>
      </c>
      <c r="B140" s="18" t="s">
        <v>131</v>
      </c>
      <c r="C140" s="17" t="s">
        <v>20</v>
      </c>
      <c r="D140" s="149" t="s">
        <v>157</v>
      </c>
      <c r="E140" s="149"/>
      <c r="F140" s="149"/>
    </row>
    <row r="141" spans="1:7" ht="39.950000000000003" customHeight="1">
      <c r="A141" s="133" t="s">
        <v>38</v>
      </c>
      <c r="B141" s="20" t="s">
        <v>213</v>
      </c>
      <c r="C141" s="163" t="s">
        <v>214</v>
      </c>
      <c r="D141" s="132" t="s">
        <v>201</v>
      </c>
      <c r="E141" s="132"/>
      <c r="F141" s="132"/>
    </row>
    <row r="142" spans="1:7" ht="48.75" customHeight="1">
      <c r="A142" s="154"/>
      <c r="B142" s="20" t="s">
        <v>91</v>
      </c>
      <c r="C142" s="118"/>
      <c r="D142" s="132"/>
      <c r="E142" s="132"/>
      <c r="F142" s="132"/>
    </row>
    <row r="143" spans="1:7" ht="39.950000000000003" customHeight="1">
      <c r="A143" s="154"/>
      <c r="B143" s="20" t="s">
        <v>43</v>
      </c>
      <c r="C143" s="118"/>
      <c r="D143" s="132" t="s">
        <v>9</v>
      </c>
      <c r="E143" s="132"/>
      <c r="F143" s="132"/>
    </row>
    <row r="144" spans="1:7" ht="39.950000000000003" customHeight="1">
      <c r="A144" s="154"/>
      <c r="B144" s="20" t="s">
        <v>12</v>
      </c>
      <c r="C144" s="118"/>
      <c r="D144" s="132"/>
      <c r="E144" s="132"/>
      <c r="F144" s="132"/>
    </row>
    <row r="145" spans="1:7" ht="39.950000000000003" customHeight="1">
      <c r="A145" s="154"/>
      <c r="B145" s="20" t="s">
        <v>75</v>
      </c>
      <c r="C145" s="118"/>
      <c r="D145" s="125" t="s">
        <v>202</v>
      </c>
      <c r="E145" s="126"/>
      <c r="F145" s="127"/>
    </row>
    <row r="146" spans="1:7" ht="39.950000000000003" customHeight="1">
      <c r="A146" s="154"/>
      <c r="B146" s="46" t="s">
        <v>265</v>
      </c>
      <c r="C146" s="118"/>
      <c r="D146" s="122"/>
      <c r="E146" s="123"/>
      <c r="F146" s="124"/>
    </row>
    <row r="147" spans="1:7" ht="39.950000000000003" customHeight="1">
      <c r="A147" s="118" t="s">
        <v>130</v>
      </c>
      <c r="B147" s="118"/>
      <c r="C147" s="118"/>
      <c r="D147" s="165" t="s">
        <v>135</v>
      </c>
      <c r="E147" s="165"/>
      <c r="F147" s="72" t="s">
        <v>189</v>
      </c>
    </row>
    <row r="148" spans="1:7" ht="46.9" customHeight="1">
      <c r="A148" s="132" t="s">
        <v>232</v>
      </c>
      <c r="B148" s="132"/>
      <c r="C148" s="132"/>
      <c r="D148" s="21"/>
      <c r="E148" s="22">
        <f>IF(D148=1,'Lista '!$C$8,IF(D148=2,'Lista '!$C$9,IF(D148=3,'Lista '!$C$10,IF(D148=4,'Lista '!$C$11,IF(D148=5,'Lista '!$C$12,0)))))</f>
        <v>0</v>
      </c>
      <c r="F148" s="23"/>
    </row>
    <row r="149" spans="1:7" ht="39.950000000000003" customHeight="1">
      <c r="A149" s="145" t="s">
        <v>293</v>
      </c>
      <c r="B149" s="145"/>
      <c r="C149" s="145"/>
      <c r="D149" s="21"/>
      <c r="E149" s="22">
        <f>IF(D149=1,'Lista '!$C$8,IF(D149=2,'Lista '!$C$9,IF(D149=3,'Lista '!$C$10,IF(D149=4,'Lista '!$C$11,IF(D149=5,'Lista '!$C$12,0)))))</f>
        <v>0</v>
      </c>
      <c r="F149" s="23"/>
      <c r="G149" s="68"/>
    </row>
    <row r="150" spans="1:7" ht="39.950000000000003" customHeight="1">
      <c r="A150" s="132" t="s">
        <v>253</v>
      </c>
      <c r="B150" s="132"/>
      <c r="C150" s="132"/>
      <c r="D150" s="21"/>
      <c r="E150" s="22">
        <f>IF(D150=1,'Lista '!$C$8,IF(D150=2,'Lista '!$C$9,IF(D150=3,'Lista '!$C$10,IF(D150=4,'Lista '!$C$11,IF(D150=5,'Lista '!$C$12,0)))))</f>
        <v>0</v>
      </c>
      <c r="F150" s="23"/>
      <c r="G150" s="15"/>
    </row>
    <row r="151" spans="1:7" ht="39.950000000000003" customHeight="1">
      <c r="A151" s="132" t="s">
        <v>233</v>
      </c>
      <c r="B151" s="132"/>
      <c r="C151" s="132"/>
      <c r="D151" s="21"/>
      <c r="E151" s="22">
        <f>IF(D151=1,'Lista '!$C$8,IF(D151=2,'Lista '!$C$9,IF(D151=3,'Lista '!$C$10,IF(D151=4,'Lista '!$C$11,IF(D151=5,'Lista '!$C$12,0)))))</f>
        <v>0</v>
      </c>
      <c r="F151" s="23"/>
      <c r="G151" s="15"/>
    </row>
    <row r="152" spans="1:7" ht="39.950000000000003" customHeight="1">
      <c r="A152" s="155" t="s">
        <v>266</v>
      </c>
      <c r="B152" s="155"/>
      <c r="C152" s="155"/>
      <c r="D152" s="21"/>
      <c r="E152" s="22">
        <f>IF(D152=1,'Lista '!$C$8,IF(D152=2,'Lista '!$C$9,IF(D152=3,'Lista '!$C$10,IF(D152=4,'Lista '!$C$11,IF(D152=5,'Lista '!$C$12,0)))))</f>
        <v>0</v>
      </c>
      <c r="F152" s="23"/>
      <c r="G152" s="15"/>
    </row>
    <row r="153" spans="1:7" ht="39.75" customHeight="1">
      <c r="A153" s="134" t="s">
        <v>149</v>
      </c>
      <c r="B153" s="134"/>
      <c r="C153" s="134"/>
      <c r="D153" s="73">
        <f>SUM(D148:D152)/25*100</f>
        <v>0</v>
      </c>
      <c r="E153" s="166" t="str">
        <f>IF(D153&gt;=80,"CONSISTENTE",IF(D153&gt;=70,"MÉDIO",IF(D153&gt;=31,"FRÁGIL","INSUFICIENTE")))</f>
        <v>INSUFICIENTE</v>
      </c>
      <c r="F153" s="166"/>
    </row>
    <row r="154" spans="1:7" ht="39.950000000000003" customHeight="1">
      <c r="A154" s="17" t="s">
        <v>134</v>
      </c>
      <c r="B154" s="18" t="s">
        <v>131</v>
      </c>
      <c r="C154" s="17" t="s">
        <v>20</v>
      </c>
      <c r="D154" s="149" t="s">
        <v>157</v>
      </c>
      <c r="E154" s="149"/>
      <c r="F154" s="149"/>
    </row>
    <row r="155" spans="1:7" ht="39.950000000000003" customHeight="1">
      <c r="A155" s="133" t="s">
        <v>39</v>
      </c>
      <c r="B155" s="156" t="s">
        <v>93</v>
      </c>
      <c r="C155" s="118" t="s">
        <v>64</v>
      </c>
      <c r="D155" s="132" t="s">
        <v>95</v>
      </c>
      <c r="E155" s="132"/>
      <c r="F155" s="132"/>
    </row>
    <row r="156" spans="1:7" ht="39.950000000000003" customHeight="1">
      <c r="A156" s="154"/>
      <c r="B156" s="157"/>
      <c r="C156" s="118"/>
      <c r="D156" s="132" t="s">
        <v>94</v>
      </c>
      <c r="E156" s="132"/>
      <c r="F156" s="132"/>
    </row>
    <row r="157" spans="1:7" ht="39.950000000000003" customHeight="1">
      <c r="A157" s="154"/>
      <c r="B157" s="48" t="s">
        <v>65</v>
      </c>
      <c r="C157" s="118"/>
      <c r="D157" s="132" t="s">
        <v>66</v>
      </c>
      <c r="E157" s="132"/>
      <c r="F157" s="132"/>
    </row>
    <row r="158" spans="1:7" ht="39.950000000000003" customHeight="1">
      <c r="A158" s="154"/>
      <c r="B158" s="156" t="s">
        <v>267</v>
      </c>
      <c r="C158" s="118"/>
      <c r="D158" s="132" t="s">
        <v>315</v>
      </c>
      <c r="E158" s="132"/>
      <c r="F158" s="132"/>
    </row>
    <row r="159" spans="1:7" ht="30.4" customHeight="1">
      <c r="A159" s="154"/>
      <c r="B159" s="157"/>
      <c r="C159" s="118"/>
      <c r="D159" s="132" t="s">
        <v>96</v>
      </c>
      <c r="E159" s="132"/>
      <c r="F159" s="132"/>
    </row>
    <row r="160" spans="1:7" ht="39.950000000000003" customHeight="1">
      <c r="A160" s="118" t="s">
        <v>130</v>
      </c>
      <c r="B160" s="118"/>
      <c r="C160" s="118"/>
      <c r="D160" s="165" t="s">
        <v>135</v>
      </c>
      <c r="E160" s="165"/>
      <c r="F160" s="72" t="s">
        <v>189</v>
      </c>
    </row>
    <row r="161" spans="1:7" ht="39.950000000000003" customHeight="1">
      <c r="A161" s="132" t="s">
        <v>254</v>
      </c>
      <c r="B161" s="132"/>
      <c r="C161" s="132"/>
      <c r="D161" s="21"/>
      <c r="E161" s="22">
        <f>IF(D161=1,'Lista '!$C$8,IF(D161=2,'Lista '!$C$9,IF(D161=3,'Lista '!$C$10,IF(D161=4,'Lista '!$C$11,IF(D161=5,'Lista '!$C$12,0)))))</f>
        <v>0</v>
      </c>
      <c r="F161" s="23"/>
    </row>
    <row r="162" spans="1:7" ht="54" customHeight="1">
      <c r="A162" s="146" t="s">
        <v>271</v>
      </c>
      <c r="B162" s="147"/>
      <c r="C162" s="148"/>
      <c r="D162" s="21"/>
      <c r="E162" s="22">
        <f>IF(D162=1,'Lista '!$C$8,IF(D162=2,'Lista '!$C$9,IF(D162=3,'Lista '!$C$10,IF(D162=4,'Lista '!$C$11,IF(D162=5,'Lista '!$C$12,0)))))</f>
        <v>0</v>
      </c>
      <c r="F162" s="23"/>
      <c r="G162" s="68"/>
    </row>
    <row r="163" spans="1:7" ht="55.15" customHeight="1">
      <c r="A163" s="136" t="s">
        <v>234</v>
      </c>
      <c r="B163" s="137"/>
      <c r="C163" s="138"/>
      <c r="D163" s="21"/>
      <c r="E163" s="22">
        <f>IF(D163=1,'Lista '!$C$8,IF(D163=2,'Lista '!$C$9,IF(D163=3,'Lista '!$C$10,IF(D163=4,'Lista '!$C$11,IF(D163=5,'Lista '!$C$12,0)))))</f>
        <v>0</v>
      </c>
      <c r="F163" s="23"/>
    </row>
    <row r="164" spans="1:7" ht="52.9" customHeight="1">
      <c r="A164" s="136" t="s">
        <v>235</v>
      </c>
      <c r="B164" s="137"/>
      <c r="C164" s="138"/>
      <c r="D164" s="21"/>
      <c r="E164" s="22">
        <f>IF(D164=1,'Lista '!$C$8,IF(D164=2,'Lista '!$C$9,IF(D164=3,'Lista '!$C$10,IF(D164=4,'Lista '!$C$11,IF(D164=5,'Lista '!$C$12,0)))))</f>
        <v>0</v>
      </c>
      <c r="F164" s="23"/>
    </row>
    <row r="165" spans="1:7" ht="72.75" customHeight="1">
      <c r="A165" s="132" t="s">
        <v>225</v>
      </c>
      <c r="B165" s="132"/>
      <c r="C165" s="132"/>
      <c r="D165" s="21"/>
      <c r="E165" s="22">
        <f>IF(D165=1,'Lista '!$C$8,IF(D165=2,'Lista '!$C$9,IF(D165=3,'Lista '!$C$10,IF(D165=4,'Lista '!$C$11,IF(D165=5,'Lista '!$C$12,0)))))</f>
        <v>0</v>
      </c>
      <c r="F165" s="23"/>
    </row>
    <row r="166" spans="1:7" ht="84.75" customHeight="1">
      <c r="A166" s="132" t="s">
        <v>317</v>
      </c>
      <c r="B166" s="132"/>
      <c r="C166" s="132"/>
      <c r="D166" s="21"/>
      <c r="E166" s="22">
        <f>IF(D166=1,'Lista '!$C$8,IF(D166=2,'Lista '!$C$9,IF(D166=3,'Lista '!$C$10,IF(D166=4,'Lista '!$C$11,IF(D166=5,'Lista '!$C$12,0)))))</f>
        <v>0</v>
      </c>
      <c r="F166" s="23"/>
    </row>
    <row r="167" spans="1:7" ht="39.950000000000003" customHeight="1">
      <c r="A167" s="134" t="s">
        <v>149</v>
      </c>
      <c r="B167" s="134"/>
      <c r="C167" s="134"/>
      <c r="D167" s="73">
        <f>SUM(D161:D166)/30*100</f>
        <v>0</v>
      </c>
      <c r="E167" s="166" t="str">
        <f>IF(D167&gt;=80,"CONSISTENTE",IF(D167&gt;=70,"MÉDIO",IF(D167&gt;=31,"FRÁGIL","INSUFICIENTE")))</f>
        <v>INSUFICIENTE</v>
      </c>
      <c r="F167" s="166"/>
    </row>
    <row r="168" spans="1:7" ht="39.950000000000003" customHeight="1">
      <c r="A168" s="17" t="s">
        <v>134</v>
      </c>
      <c r="B168" s="18" t="s">
        <v>131</v>
      </c>
      <c r="C168" s="17" t="s">
        <v>20</v>
      </c>
      <c r="D168" s="149" t="s">
        <v>157</v>
      </c>
      <c r="E168" s="149"/>
      <c r="F168" s="149"/>
    </row>
    <row r="169" spans="1:7" ht="39.950000000000003" customHeight="1">
      <c r="A169" s="133" t="s">
        <v>40</v>
      </c>
      <c r="B169" s="20" t="s">
        <v>97</v>
      </c>
      <c r="C169" s="118" t="s">
        <v>132</v>
      </c>
      <c r="D169" s="132" t="s">
        <v>67</v>
      </c>
      <c r="E169" s="132"/>
      <c r="F169" s="132"/>
    </row>
    <row r="170" spans="1:7" ht="39.950000000000003" customHeight="1">
      <c r="A170" s="154"/>
      <c r="B170" s="20" t="s">
        <v>98</v>
      </c>
      <c r="C170" s="118"/>
      <c r="D170" s="132"/>
      <c r="E170" s="132"/>
      <c r="F170" s="132"/>
    </row>
    <row r="171" spans="1:7" ht="39.950000000000003" customHeight="1">
      <c r="A171" s="154"/>
      <c r="B171" s="20" t="s">
        <v>99</v>
      </c>
      <c r="C171" s="118"/>
      <c r="D171" s="132" t="s">
        <v>9</v>
      </c>
      <c r="E171" s="132"/>
      <c r="F171" s="132"/>
    </row>
    <row r="172" spans="1:7" ht="39.950000000000003" customHeight="1">
      <c r="A172" s="154"/>
      <c r="B172" s="20" t="s">
        <v>236</v>
      </c>
      <c r="C172" s="118"/>
      <c r="D172" s="132"/>
      <c r="E172" s="132"/>
      <c r="F172" s="132"/>
    </row>
    <row r="173" spans="1:7" ht="39.950000000000003" customHeight="1">
      <c r="A173" s="151" t="s">
        <v>130</v>
      </c>
      <c r="B173" s="152"/>
      <c r="C173" s="153"/>
      <c r="D173" s="165" t="s">
        <v>135</v>
      </c>
      <c r="E173" s="165"/>
      <c r="F173" s="72" t="s">
        <v>189</v>
      </c>
    </row>
    <row r="174" spans="1:7" ht="89.25" customHeight="1">
      <c r="A174" s="130" t="s">
        <v>294</v>
      </c>
      <c r="B174" s="130"/>
      <c r="C174" s="130"/>
      <c r="D174" s="21"/>
      <c r="E174" s="22">
        <f>IF(D174=1,'Lista '!$C$8,IF(D174=2,'Lista '!$C$9,IF(D174=3,'Lista '!$C$10,IF(D174=4,'Lista '!$C$11,IF(D174=5,'Lista '!$C$12,0)))))</f>
        <v>0</v>
      </c>
      <c r="F174" s="23"/>
      <c r="G174" s="68"/>
    </row>
    <row r="175" spans="1:7" ht="63.75" customHeight="1">
      <c r="A175" s="132" t="s">
        <v>238</v>
      </c>
      <c r="B175" s="132"/>
      <c r="C175" s="132"/>
      <c r="D175" s="21"/>
      <c r="E175" s="22">
        <f>IF(D175=1,'Lista '!$C$8,IF(D175=2,'Lista '!$C$9,IF(D175=3,'Lista '!$C$10,IF(D175=4,'Lista '!$C$11,IF(D175=5,'Lista '!$C$12,0)))))</f>
        <v>0</v>
      </c>
      <c r="F175" s="23"/>
    </row>
    <row r="176" spans="1:7" ht="39.950000000000003" customHeight="1">
      <c r="A176" s="132" t="s">
        <v>241</v>
      </c>
      <c r="B176" s="132"/>
      <c r="C176" s="132"/>
      <c r="D176" s="21"/>
      <c r="E176" s="22">
        <f>IF(D176=1,'Lista '!$C$8,IF(D176=2,'Lista '!$C$9,IF(D176=3,'Lista '!$C$10,IF(D176=4,'Lista '!$C$11,IF(D176=5,'Lista '!$C$12,0)))))</f>
        <v>0</v>
      </c>
      <c r="F176" s="23"/>
    </row>
    <row r="177" spans="1:7" ht="60.4" customHeight="1">
      <c r="A177" s="132" t="s">
        <v>239</v>
      </c>
      <c r="B177" s="132"/>
      <c r="C177" s="132"/>
      <c r="D177" s="21"/>
      <c r="E177" s="22">
        <f>IF(D177=1,'Lista '!$C$8,IF(D177=2,'Lista '!$C$9,IF(D177=3,'Lista '!$C$10,IF(D177=4,'Lista '!$C$11,IF(D177=5,'Lista '!$C$12,0)))))</f>
        <v>0</v>
      </c>
      <c r="F177" s="23"/>
    </row>
    <row r="178" spans="1:7" ht="39.950000000000003" customHeight="1">
      <c r="A178" s="134" t="s">
        <v>149</v>
      </c>
      <c r="B178" s="134"/>
      <c r="C178" s="134"/>
      <c r="D178" s="73">
        <f>SUM(D174:D177)/20*100</f>
        <v>0</v>
      </c>
      <c r="E178" s="166" t="str">
        <f>IF(D178&gt;=80,"CONSISTENTE",IF(D178&gt;=70,"MÉDIO",IF(D178&gt;=31,"FRÁGIL","INSUFICIENTE")))</f>
        <v>INSUFICIENTE</v>
      </c>
      <c r="F178" s="166"/>
    </row>
    <row r="179" spans="1:7" ht="39.950000000000003" customHeight="1">
      <c r="A179" s="17" t="s">
        <v>134</v>
      </c>
      <c r="B179" s="18" t="s">
        <v>131</v>
      </c>
      <c r="C179" s="17" t="s">
        <v>20</v>
      </c>
      <c r="D179" s="149" t="s">
        <v>157</v>
      </c>
      <c r="E179" s="149"/>
      <c r="F179" s="149"/>
    </row>
    <row r="180" spans="1:7" ht="39.950000000000003" customHeight="1">
      <c r="A180" s="133" t="s">
        <v>41</v>
      </c>
      <c r="B180" s="20" t="s">
        <v>247</v>
      </c>
      <c r="C180" s="163" t="s">
        <v>100</v>
      </c>
      <c r="D180" s="132" t="s">
        <v>13</v>
      </c>
      <c r="E180" s="132"/>
      <c r="F180" s="132"/>
    </row>
    <row r="181" spans="1:7" ht="39.950000000000003" customHeight="1">
      <c r="A181" s="154"/>
      <c r="B181" s="20" t="s">
        <v>101</v>
      </c>
      <c r="C181" s="163"/>
      <c r="D181" s="132" t="s">
        <v>92</v>
      </c>
      <c r="E181" s="132"/>
      <c r="F181" s="132"/>
    </row>
    <row r="182" spans="1:7" ht="39.950000000000003" customHeight="1">
      <c r="A182" s="154"/>
      <c r="B182" s="20" t="s">
        <v>68</v>
      </c>
      <c r="C182" s="118"/>
      <c r="D182" s="132"/>
      <c r="E182" s="132"/>
      <c r="F182" s="132"/>
    </row>
    <row r="183" spans="1:7" ht="39.950000000000003" customHeight="1">
      <c r="A183" s="118" t="s">
        <v>130</v>
      </c>
      <c r="B183" s="118"/>
      <c r="C183" s="118"/>
      <c r="D183" s="165" t="s">
        <v>135</v>
      </c>
      <c r="E183" s="165"/>
      <c r="F183" s="72" t="s">
        <v>189</v>
      </c>
    </row>
    <row r="184" spans="1:7" ht="60.4" customHeight="1">
      <c r="A184" s="146" t="s">
        <v>268</v>
      </c>
      <c r="B184" s="147"/>
      <c r="C184" s="148"/>
      <c r="D184" s="21"/>
      <c r="E184" s="22">
        <f>IF(D184=1,'Lista '!$C$8,IF(D184=2,'Lista '!$C$9,IF(D184=3,'Lista '!$C$10,IF(D184=4,'Lista '!$C$11,IF(D184=5,'Lista '!$C$12,0)))))</f>
        <v>0</v>
      </c>
      <c r="F184" s="23"/>
      <c r="G184" s="68"/>
    </row>
    <row r="185" spans="1:7" ht="68.650000000000006" customHeight="1">
      <c r="A185" s="132" t="s">
        <v>240</v>
      </c>
      <c r="B185" s="132"/>
      <c r="C185" s="132"/>
      <c r="D185" s="21"/>
      <c r="E185" s="22">
        <f>IF(D185=1,'Lista '!$C$8,IF(D185=2,'Lista '!$C$9,IF(D185=3,'Lista '!$C$10,IF(D185=4,'Lista '!$C$11,IF(D185=5,'Lista '!$C$12,0)))))</f>
        <v>0</v>
      </c>
      <c r="F185" s="23"/>
    </row>
    <row r="186" spans="1:7" ht="39.950000000000003" customHeight="1">
      <c r="A186" s="134" t="s">
        <v>149</v>
      </c>
      <c r="B186" s="134"/>
      <c r="C186" s="134"/>
      <c r="D186" s="73">
        <f>SUM(D184:D185)/10*100</f>
        <v>0</v>
      </c>
      <c r="E186" s="166" t="str">
        <f>IF(D186&gt;=80,"CONSISTENTE",IF(D186&gt;=70,"MÉDIO",IF(D186&gt;=31,"FRÁGIL","INSUFICIENTE")))</f>
        <v>INSUFICIENTE</v>
      </c>
      <c r="F186" s="166"/>
    </row>
    <row r="187" spans="1:7" ht="39.950000000000003" customHeight="1">
      <c r="A187" s="17" t="s">
        <v>134</v>
      </c>
      <c r="B187" s="18" t="s">
        <v>131</v>
      </c>
      <c r="C187" s="17" t="s">
        <v>20</v>
      </c>
      <c r="D187" s="149" t="s">
        <v>157</v>
      </c>
      <c r="E187" s="149"/>
      <c r="F187" s="149"/>
    </row>
    <row r="188" spans="1:7" ht="39.950000000000003" customHeight="1">
      <c r="A188" s="133" t="s">
        <v>42</v>
      </c>
      <c r="B188" s="20" t="s">
        <v>242</v>
      </c>
      <c r="C188" s="118" t="s">
        <v>50</v>
      </c>
      <c r="D188" s="132" t="s">
        <v>69</v>
      </c>
      <c r="E188" s="132"/>
      <c r="F188" s="132"/>
    </row>
    <row r="189" spans="1:7" ht="39.950000000000003" customHeight="1">
      <c r="A189" s="154"/>
      <c r="B189" s="156" t="s">
        <v>71</v>
      </c>
      <c r="C189" s="118"/>
      <c r="D189" s="132"/>
      <c r="E189" s="132"/>
      <c r="F189" s="132"/>
    </row>
    <row r="190" spans="1:7" ht="14.25">
      <c r="A190" s="154"/>
      <c r="B190" s="157"/>
      <c r="C190" s="118"/>
      <c r="D190" s="132"/>
      <c r="E190" s="132"/>
      <c r="F190" s="132"/>
    </row>
    <row r="191" spans="1:7" ht="39.950000000000003" customHeight="1">
      <c r="A191" s="154"/>
      <c r="B191" s="20" t="s">
        <v>51</v>
      </c>
      <c r="C191" s="118"/>
      <c r="D191" s="132" t="s">
        <v>35</v>
      </c>
      <c r="E191" s="132"/>
      <c r="F191" s="132"/>
    </row>
    <row r="192" spans="1:7" ht="39.950000000000003" customHeight="1">
      <c r="A192" s="154"/>
      <c r="B192" s="24" t="s">
        <v>70</v>
      </c>
      <c r="C192" s="118"/>
      <c r="D192" s="132"/>
      <c r="E192" s="132"/>
      <c r="F192" s="132"/>
    </row>
    <row r="193" spans="1:7" ht="39.950000000000003" customHeight="1">
      <c r="A193" s="118" t="s">
        <v>130</v>
      </c>
      <c r="B193" s="118"/>
      <c r="C193" s="118"/>
      <c r="D193" s="165" t="s">
        <v>135</v>
      </c>
      <c r="E193" s="165"/>
      <c r="F193" s="72" t="s">
        <v>189</v>
      </c>
    </row>
    <row r="194" spans="1:7" ht="47.65" customHeight="1">
      <c r="A194" s="132" t="s">
        <v>186</v>
      </c>
      <c r="B194" s="132"/>
      <c r="C194" s="132"/>
      <c r="D194" s="21"/>
      <c r="E194" s="22">
        <f>IF(D194=1,'Lista '!$C$8,IF(D194=2,'Lista '!$C$9,IF(D194=3,'Lista '!$C$10,IF(D194=4,'Lista '!$C$11,IF(D194=5,'Lista '!$C$12,0)))))</f>
        <v>0</v>
      </c>
      <c r="F194" s="23"/>
      <c r="G194" s="15"/>
    </row>
    <row r="195" spans="1:7" ht="71.25" customHeight="1">
      <c r="A195" s="130" t="s">
        <v>297</v>
      </c>
      <c r="B195" s="130"/>
      <c r="C195" s="130"/>
      <c r="D195" s="21"/>
      <c r="E195" s="22">
        <f>IF(D195=1,'Lista '!$C$8,IF(D195=2,'Lista '!$C$9,IF(D195=3,'Lista '!$C$10,IF(D195=4,'Lista '!$C$11,IF(D195=5,'Lista '!$C$12,0)))))</f>
        <v>0</v>
      </c>
      <c r="F195" s="23"/>
      <c r="G195" s="68"/>
    </row>
    <row r="196" spans="1:7" ht="55.9" customHeight="1">
      <c r="A196" s="132" t="s">
        <v>221</v>
      </c>
      <c r="B196" s="132"/>
      <c r="C196" s="132"/>
      <c r="D196" s="21"/>
      <c r="E196" s="22">
        <f>IF(D196=1,'Lista '!$C$8,IF(D196=2,'Lista '!$C$9,IF(D196=3,'Lista '!$C$10,IF(D196=4,'Lista '!$C$11,IF(D196=5,'Lista '!$C$12,0)))))</f>
        <v>0</v>
      </c>
      <c r="F196" s="23"/>
    </row>
    <row r="197" spans="1:7" ht="57" customHeight="1">
      <c r="A197" s="130" t="s">
        <v>295</v>
      </c>
      <c r="B197" s="130"/>
      <c r="C197" s="130"/>
      <c r="D197" s="21"/>
      <c r="E197" s="22">
        <f>IF(D197=1,'Lista '!$C$8,IF(D197=2,'Lista '!$C$9,IF(D197=3,'Lista '!$C$10,IF(D197=4,'Lista '!$C$11,IF(D197=5,'Lista '!$C$12,0)))))</f>
        <v>0</v>
      </c>
      <c r="F197" s="23"/>
    </row>
    <row r="198" spans="1:7" ht="62.65" customHeight="1">
      <c r="A198" s="146" t="s">
        <v>270</v>
      </c>
      <c r="B198" s="147"/>
      <c r="C198" s="148"/>
      <c r="D198" s="21"/>
      <c r="E198" s="22">
        <f>IF(D198=1,'Lista '!$C$8,IF(D198=2,'Lista '!$C$9,IF(D198=3,'Lista '!$C$10,IF(D198=4,'Lista '!$C$11,IF(D198=5,'Lista '!$C$12,0)))))</f>
        <v>0</v>
      </c>
      <c r="F198" s="23"/>
      <c r="G198" s="68"/>
    </row>
    <row r="199" spans="1:7" ht="39.950000000000003" customHeight="1">
      <c r="A199" s="134" t="s">
        <v>149</v>
      </c>
      <c r="B199" s="134"/>
      <c r="C199" s="134"/>
      <c r="D199" s="73">
        <f>SUM(D194:D198)/25*100</f>
        <v>0</v>
      </c>
      <c r="E199" s="166" t="str">
        <f>IF(D199&gt;=80,"CONSISTENTE",IF(D199&gt;=70,"MÉDIO",IF(D199&gt;=31,"FRÁGIL","INSUFICIENTE")))</f>
        <v>INSUFICIENTE</v>
      </c>
      <c r="F199" s="166"/>
    </row>
    <row r="200" spans="1:7" ht="39.950000000000003" customHeight="1">
      <c r="A200" s="17" t="s">
        <v>134</v>
      </c>
      <c r="B200" s="18" t="s">
        <v>131</v>
      </c>
      <c r="C200" s="17" t="s">
        <v>20</v>
      </c>
      <c r="D200" s="149" t="s">
        <v>157</v>
      </c>
      <c r="E200" s="149"/>
      <c r="F200" s="149"/>
    </row>
    <row r="201" spans="1:7" ht="39.950000000000003" customHeight="1">
      <c r="A201" s="133" t="s">
        <v>46</v>
      </c>
      <c r="B201" s="20" t="s">
        <v>72</v>
      </c>
      <c r="C201" s="118" t="s">
        <v>52</v>
      </c>
      <c r="D201" s="132" t="s">
        <v>76</v>
      </c>
      <c r="E201" s="132"/>
      <c r="F201" s="132"/>
    </row>
    <row r="202" spans="1:7" ht="39.950000000000003" customHeight="1">
      <c r="A202" s="154"/>
      <c r="B202" s="20" t="s">
        <v>103</v>
      </c>
      <c r="C202" s="118"/>
      <c r="D202" s="132" t="s">
        <v>86</v>
      </c>
      <c r="E202" s="132"/>
      <c r="F202" s="132"/>
    </row>
    <row r="203" spans="1:7" ht="39.950000000000003" customHeight="1">
      <c r="A203" s="154"/>
      <c r="B203" s="20" t="s">
        <v>101</v>
      </c>
      <c r="C203" s="118"/>
      <c r="D203" s="119" t="s">
        <v>5</v>
      </c>
      <c r="E203" s="120"/>
      <c r="F203" s="121"/>
    </row>
    <row r="204" spans="1:7" ht="39.950000000000003" customHeight="1">
      <c r="A204" s="154"/>
      <c r="B204" s="20" t="s">
        <v>102</v>
      </c>
      <c r="C204" s="118"/>
      <c r="D204" s="122"/>
      <c r="E204" s="123"/>
      <c r="F204" s="124"/>
    </row>
    <row r="205" spans="1:7" ht="39.950000000000003" customHeight="1">
      <c r="A205" s="154"/>
      <c r="B205" s="20" t="s">
        <v>53</v>
      </c>
      <c r="C205" s="118"/>
      <c r="D205" s="119" t="s">
        <v>77</v>
      </c>
      <c r="E205" s="120"/>
      <c r="F205" s="121"/>
    </row>
    <row r="206" spans="1:7" ht="39.950000000000003" customHeight="1">
      <c r="A206" s="154"/>
      <c r="B206" s="46" t="s">
        <v>269</v>
      </c>
      <c r="C206" s="118"/>
      <c r="D206" s="122"/>
      <c r="E206" s="123"/>
      <c r="F206" s="124"/>
    </row>
    <row r="207" spans="1:7" ht="30" customHeight="1">
      <c r="A207" s="118" t="s">
        <v>130</v>
      </c>
      <c r="B207" s="118"/>
      <c r="C207" s="118"/>
      <c r="D207" s="165" t="s">
        <v>135</v>
      </c>
      <c r="E207" s="165"/>
      <c r="F207" s="72" t="s">
        <v>189</v>
      </c>
    </row>
    <row r="208" spans="1:7" ht="92.25" customHeight="1">
      <c r="A208" s="132" t="s">
        <v>243</v>
      </c>
      <c r="B208" s="132"/>
      <c r="C208" s="132"/>
      <c r="D208" s="21"/>
      <c r="E208" s="22">
        <f>IF(D208=1,'Lista '!$C$8,IF(D208=2,'Lista '!$C$9,IF(D208=3,'Lista '!$C$10,IF(D208=4,'Lista '!$C$11,IF(D208=5,'Lista '!$C$12,0)))))</f>
        <v>0</v>
      </c>
      <c r="F208" s="23"/>
      <c r="G208" s="15"/>
    </row>
    <row r="209" spans="1:9" ht="61.9" customHeight="1">
      <c r="A209" s="146" t="s">
        <v>271</v>
      </c>
      <c r="B209" s="147"/>
      <c r="C209" s="148"/>
      <c r="D209" s="21"/>
      <c r="E209" s="22">
        <f>IF(D209=1,'Lista '!$C$8,IF(D209=2,'Lista '!$C$9,IF(D209=3,'Lista '!$C$10,IF(D209=4,'Lista '!$C$11,IF(D209=5,'Lista '!$C$12,0)))))</f>
        <v>0</v>
      </c>
      <c r="F209" s="23"/>
    </row>
    <row r="210" spans="1:9" ht="80.45" customHeight="1">
      <c r="A210" s="130" t="s">
        <v>279</v>
      </c>
      <c r="B210" s="130"/>
      <c r="C210" s="130"/>
      <c r="D210" s="21"/>
      <c r="E210" s="22">
        <f>IF(D210=1,'Lista '!$C$8,IF(D210=2,'Lista '!$C$9,IF(D210=3,'Lista '!$C$10,IF(D210=4,'Lista '!$C$11,IF(D210=5,'Lista '!$C$12,0)))))</f>
        <v>0</v>
      </c>
      <c r="F210" s="55"/>
      <c r="G210" s="15"/>
    </row>
    <row r="211" spans="1:9" ht="39.950000000000003" customHeight="1">
      <c r="A211" s="134" t="s">
        <v>149</v>
      </c>
      <c r="B211" s="134"/>
      <c r="C211" s="134"/>
      <c r="D211" s="73">
        <f>SUM(D208:D210)/15*100</f>
        <v>0</v>
      </c>
      <c r="E211" s="166" t="str">
        <f>IF(D211&gt;=80,"CONSISTENTE",IF(D211&gt;=70,"MÉDIO",IF(D211&gt;=31,"FRÁGIL","INSUFICIENTE")))</f>
        <v>INSUFICIENTE</v>
      </c>
      <c r="F211" s="166"/>
      <c r="I211" s="9"/>
    </row>
    <row r="212" spans="1:9" ht="39.950000000000003" customHeight="1">
      <c r="A212" s="19" t="s">
        <v>134</v>
      </c>
      <c r="B212" s="18" t="s">
        <v>131</v>
      </c>
      <c r="C212" s="17" t="s">
        <v>20</v>
      </c>
      <c r="D212" s="149" t="s">
        <v>157</v>
      </c>
      <c r="E212" s="149"/>
      <c r="F212" s="149"/>
    </row>
    <row r="213" spans="1:9" ht="39.950000000000003" customHeight="1">
      <c r="A213" s="158" t="s">
        <v>47</v>
      </c>
      <c r="B213" s="20" t="s">
        <v>78</v>
      </c>
      <c r="C213" s="160" t="s">
        <v>244</v>
      </c>
      <c r="D213" s="136" t="s">
        <v>87</v>
      </c>
      <c r="E213" s="137"/>
      <c r="F213" s="138"/>
    </row>
    <row r="214" spans="1:9" ht="39.950000000000003" customHeight="1">
      <c r="A214" s="159"/>
      <c r="B214" s="20" t="s">
        <v>278</v>
      </c>
      <c r="C214" s="161"/>
      <c r="D214" s="136" t="s">
        <v>5</v>
      </c>
      <c r="E214" s="137"/>
      <c r="F214" s="138"/>
      <c r="G214" s="68"/>
    </row>
    <row r="215" spans="1:9" ht="39.950000000000003" customHeight="1">
      <c r="A215" s="159"/>
      <c r="B215" s="20" t="s">
        <v>79</v>
      </c>
      <c r="C215" s="161"/>
      <c r="D215" s="136" t="s">
        <v>14</v>
      </c>
      <c r="E215" s="137"/>
      <c r="F215" s="138"/>
    </row>
    <row r="216" spans="1:9" ht="39.950000000000003" customHeight="1">
      <c r="A216" s="162"/>
      <c r="B216" s="20" t="s">
        <v>236</v>
      </c>
      <c r="C216" s="161"/>
      <c r="D216" s="136" t="s">
        <v>15</v>
      </c>
      <c r="E216" s="137"/>
      <c r="F216" s="138"/>
      <c r="G216" s="68"/>
    </row>
    <row r="217" spans="1:9" ht="39.950000000000003" customHeight="1">
      <c r="A217" s="118" t="s">
        <v>130</v>
      </c>
      <c r="B217" s="118"/>
      <c r="C217" s="118"/>
      <c r="D217" s="165" t="s">
        <v>135</v>
      </c>
      <c r="E217" s="165"/>
      <c r="F217" s="72" t="s">
        <v>189</v>
      </c>
    </row>
    <row r="218" spans="1:9" ht="55.9" customHeight="1">
      <c r="A218" s="130" t="s">
        <v>245</v>
      </c>
      <c r="B218" s="130"/>
      <c r="C218" s="130"/>
      <c r="D218" s="21"/>
      <c r="E218" s="22">
        <f>IF(D218=1,'Lista '!$C$8,IF(D218=2,'Lista '!$C$9,IF(D218=3,'Lista '!$C$10,IF(D218=4,'Lista '!$C$11,IF(D218=5,'Lista '!$C$12,0)))))</f>
        <v>0</v>
      </c>
      <c r="F218" s="23"/>
      <c r="G218" s="15"/>
    </row>
    <row r="219" spans="1:9" ht="70.900000000000006" customHeight="1">
      <c r="A219" s="132" t="s">
        <v>298</v>
      </c>
      <c r="B219" s="132"/>
      <c r="C219" s="132"/>
      <c r="D219" s="21"/>
      <c r="E219" s="22">
        <f>IF(D219=1,'Lista '!$C$8,IF(D219=2,'Lista '!$C$9,IF(D219=3,'Lista '!$C$10,IF(D219=4,'Lista '!$C$11,IF(D219=5,'Lista '!$C$12,0)))))</f>
        <v>0</v>
      </c>
      <c r="F219" s="23"/>
      <c r="G219" s="15"/>
    </row>
    <row r="220" spans="1:9" ht="57.4" customHeight="1">
      <c r="A220" s="132" t="s">
        <v>221</v>
      </c>
      <c r="B220" s="132"/>
      <c r="C220" s="132"/>
      <c r="D220" s="21"/>
      <c r="E220" s="22">
        <f>IF(D220=1,'Lista '!$C$8,IF(D220=2,'Lista '!$C$9,IF(D220=3,'Lista '!$C$10,IF(D220=4,'Lista '!$C$11,IF(D220=5,'Lista '!$C$12,0)))))</f>
        <v>0</v>
      </c>
      <c r="F220" s="23"/>
      <c r="G220" s="15"/>
    </row>
    <row r="221" spans="1:9" ht="39.950000000000003" customHeight="1">
      <c r="A221" s="134" t="s">
        <v>149</v>
      </c>
      <c r="B221" s="134"/>
      <c r="C221" s="134"/>
      <c r="D221" s="73">
        <f>SUM(D218:D220)/15*100</f>
        <v>0</v>
      </c>
      <c r="E221" s="166" t="str">
        <f>IF(D221&gt;=80,"CONSISTENTE",IF(D221&gt;=70,"MÉDIO",IF(D221&gt;=31,"FRÁGIL","INSUFICIENTE")))</f>
        <v>INSUFICIENTE</v>
      </c>
      <c r="F221" s="166"/>
    </row>
    <row r="222" spans="1:9" ht="39.950000000000003" customHeight="1">
      <c r="A222" s="17" t="s">
        <v>134</v>
      </c>
      <c r="B222" s="18" t="s">
        <v>131</v>
      </c>
      <c r="C222" s="17" t="s">
        <v>20</v>
      </c>
      <c r="D222" s="149" t="s">
        <v>157</v>
      </c>
      <c r="E222" s="149"/>
      <c r="F222" s="149"/>
    </row>
    <row r="223" spans="1:9" ht="39.950000000000003" customHeight="1">
      <c r="A223" s="133" t="s">
        <v>48</v>
      </c>
      <c r="B223" s="20" t="s">
        <v>83</v>
      </c>
      <c r="C223" s="118" t="s">
        <v>81</v>
      </c>
      <c r="D223" s="132" t="s">
        <v>9</v>
      </c>
      <c r="E223" s="132"/>
      <c r="F223" s="132"/>
    </row>
    <row r="224" spans="1:9" ht="39.950000000000003" customHeight="1">
      <c r="A224" s="154"/>
      <c r="B224" s="20" t="s">
        <v>85</v>
      </c>
      <c r="C224" s="118"/>
      <c r="D224" s="132"/>
      <c r="E224" s="132"/>
      <c r="F224" s="132"/>
    </row>
    <row r="225" spans="1:9" ht="39.950000000000003" customHeight="1">
      <c r="A225" s="154"/>
      <c r="B225" s="20" t="s">
        <v>84</v>
      </c>
      <c r="C225" s="118"/>
      <c r="D225" s="132" t="s">
        <v>86</v>
      </c>
      <c r="E225" s="132"/>
      <c r="F225" s="132"/>
    </row>
    <row r="226" spans="1:9" ht="39.950000000000003" customHeight="1">
      <c r="A226" s="154"/>
      <c r="B226" s="20" t="s">
        <v>104</v>
      </c>
      <c r="C226" s="118"/>
      <c r="D226" s="132"/>
      <c r="E226" s="132"/>
      <c r="F226" s="132"/>
    </row>
    <row r="227" spans="1:9" ht="39.950000000000003" customHeight="1">
      <c r="A227" s="154"/>
      <c r="B227" s="20" t="s">
        <v>82</v>
      </c>
      <c r="C227" s="118"/>
      <c r="D227" s="132"/>
      <c r="E227" s="132"/>
      <c r="F227" s="132"/>
    </row>
    <row r="228" spans="1:9" ht="39.950000000000003" customHeight="1">
      <c r="A228" s="154"/>
      <c r="B228" s="54" t="s">
        <v>272</v>
      </c>
      <c r="C228" s="118"/>
      <c r="D228" s="132"/>
      <c r="E228" s="132"/>
      <c r="F228" s="132"/>
      <c r="H228" s="57"/>
      <c r="I228" s="57"/>
    </row>
    <row r="229" spans="1:9" ht="39.950000000000003" customHeight="1">
      <c r="A229" s="118" t="s">
        <v>130</v>
      </c>
      <c r="B229" s="118"/>
      <c r="C229" s="118"/>
      <c r="D229" s="165" t="s">
        <v>135</v>
      </c>
      <c r="E229" s="165"/>
      <c r="F229" s="72" t="s">
        <v>189</v>
      </c>
      <c r="G229" s="15"/>
    </row>
    <row r="230" spans="1:9" ht="100.7" customHeight="1">
      <c r="A230" s="130" t="s">
        <v>294</v>
      </c>
      <c r="B230" s="130"/>
      <c r="C230" s="130"/>
      <c r="D230" s="21"/>
      <c r="E230" s="22">
        <f>IF(D230=1,'Lista '!$C$8,IF(D230=2,'Lista '!$C$9,IF(D230=3,'Lista '!$C$10,IF(D230=4,'Lista '!$C$11,IF(D230=5,'Lista '!$C$12,0)))))</f>
        <v>0</v>
      </c>
      <c r="F230" s="53"/>
      <c r="G230" s="15"/>
    </row>
    <row r="231" spans="1:9" ht="84.6" customHeight="1">
      <c r="A231" s="132" t="s">
        <v>298</v>
      </c>
      <c r="B231" s="132"/>
      <c r="C231" s="132"/>
      <c r="D231" s="21"/>
      <c r="E231" s="22">
        <f>IF(D231=1,'Lista '!$C$8,IF(D231=2,'Lista '!$C$9,IF(D231=3,'Lista '!$C$10,IF(D231=4,'Lista '!$C$11,IF(D231=5,'Lista '!$C$12,0)))))</f>
        <v>0</v>
      </c>
      <c r="F231" s="23"/>
      <c r="G231" s="15"/>
    </row>
    <row r="232" spans="1:9" ht="50.25" customHeight="1">
      <c r="A232" s="145" t="s">
        <v>280</v>
      </c>
      <c r="B232" s="145"/>
      <c r="C232" s="145"/>
      <c r="D232" s="21"/>
      <c r="E232" s="22">
        <f>IF(D232=1,'Lista '!$C$8,IF(D232=2,'Lista '!$C$9,IF(D232=3,'Lista '!$C$10,IF(D232=4,'Lista '!$C$11,IF(D232=5,'Lista '!$C$12,0)))))</f>
        <v>0</v>
      </c>
      <c r="F232" s="23"/>
      <c r="G232" s="15"/>
    </row>
    <row r="233" spans="1:9" ht="50.25" customHeight="1">
      <c r="A233" s="145" t="s">
        <v>281</v>
      </c>
      <c r="B233" s="145"/>
      <c r="C233" s="145"/>
      <c r="D233" s="21"/>
      <c r="E233" s="22">
        <f>IF(D233=1,'Lista '!$C$8,IF(D233=2,'Lista '!$C$9,IF(D233=3,'Lista '!$C$10,IF(D233=4,'Lista '!$C$11,IF(D233=5,'Lista '!$C$12,0)))))</f>
        <v>0</v>
      </c>
      <c r="F233" s="23"/>
      <c r="G233" s="15"/>
    </row>
    <row r="234" spans="1:9" ht="39.950000000000003" customHeight="1">
      <c r="A234" s="134" t="s">
        <v>149</v>
      </c>
      <c r="B234" s="134"/>
      <c r="C234" s="134"/>
      <c r="D234" s="73">
        <f>SUM(D230:D233)/20*100</f>
        <v>0</v>
      </c>
      <c r="E234" s="166" t="str">
        <f>IF(D234&gt;=80,"CONSISTENTE",IF(D234&gt;=70,"MÉDIO",IF(D234&gt;=31,"FRÁGIL","INSUFICIENTE")))</f>
        <v>INSUFICIENTE</v>
      </c>
      <c r="F234" s="166"/>
    </row>
    <row r="235" spans="1:9" ht="39.950000000000003" customHeight="1" thickBot="1"/>
    <row r="236" spans="1:9" ht="39.950000000000003" customHeight="1" thickBot="1">
      <c r="A236" s="176" t="s">
        <v>150</v>
      </c>
      <c r="B236" s="174"/>
      <c r="C236" s="174"/>
      <c r="D236" s="37">
        <f>+(D234+D221+D211+D199+D186+D178+D167+D153+D139+D130+D118+D108+D97+D87+D73+D60+D48+D38+D29+D19)/20</f>
        <v>0</v>
      </c>
      <c r="E236" s="174" t="str">
        <f>IF(D236&gt;=80,"CONSISTENTE",IF(D236&gt;=70,"MÉDIO",IF(D236&gt;=31,"FRÁGIL","INSUFICIENTE")))</f>
        <v>INSUFICIENTE</v>
      </c>
      <c r="F236" s="175"/>
    </row>
    <row r="237" spans="1:9" ht="39.950000000000003" customHeight="1">
      <c r="B237" s="34"/>
      <c r="C237" s="35"/>
      <c r="G237" s="44"/>
    </row>
    <row r="238" spans="1:9" ht="39.950000000000003" customHeight="1">
      <c r="B238" s="34"/>
      <c r="C238" s="35"/>
    </row>
    <row r="239" spans="1:9" ht="39.950000000000003" customHeight="1">
      <c r="B239" s="34"/>
      <c r="C239" s="35"/>
    </row>
    <row r="246" spans="2:3" ht="39.950000000000003" customHeight="1">
      <c r="B246" s="34"/>
      <c r="C246" s="35"/>
    </row>
    <row r="247" spans="2:3" ht="39.950000000000003" customHeight="1">
      <c r="B247" s="34"/>
      <c r="C247" s="35"/>
    </row>
    <row r="248" spans="2:3" ht="39.950000000000003" customHeight="1">
      <c r="B248" s="36"/>
    </row>
  </sheetData>
  <sheetProtection algorithmName="SHA-512" hashValue="gtOEhpT9xuDOYPjYZujkKwijUEJVx/OU4me+YEpAslz6Zl6836cd3/MRkClZG77/xSMQLJhvYCT199nsTo37+Q==" saltValue="mOlLmEO6ru9Fi+Jqbz9z/A==" spinCount="100000" sheet="1" objects="1" scenarios="1"/>
  <mergeCells count="298">
    <mergeCell ref="D201:F201"/>
    <mergeCell ref="D200:F200"/>
    <mergeCell ref="E211:F211"/>
    <mergeCell ref="D30:F30"/>
    <mergeCell ref="A38:C38"/>
    <mergeCell ref="A46:C46"/>
    <mergeCell ref="A37:C37"/>
    <mergeCell ref="A21:A24"/>
    <mergeCell ref="C21:C24"/>
    <mergeCell ref="A60:C60"/>
    <mergeCell ref="A54:C54"/>
    <mergeCell ref="A56:C56"/>
    <mergeCell ref="A55:C55"/>
    <mergeCell ref="A113:C113"/>
    <mergeCell ref="D82:F82"/>
    <mergeCell ref="C75:C82"/>
    <mergeCell ref="D110:F110"/>
    <mergeCell ref="D111:F112"/>
    <mergeCell ref="A86:C86"/>
    <mergeCell ref="D75:F76"/>
    <mergeCell ref="D77:F77"/>
    <mergeCell ref="C89:C90"/>
    <mergeCell ref="A96:C96"/>
    <mergeCell ref="E108:F108"/>
    <mergeCell ref="D20:F20"/>
    <mergeCell ref="D25:E25"/>
    <mergeCell ref="A3:B3"/>
    <mergeCell ref="A6:F6"/>
    <mergeCell ref="A4:B4"/>
    <mergeCell ref="D74:F74"/>
    <mergeCell ref="A61:XFD61"/>
    <mergeCell ref="C50:C53"/>
    <mergeCell ref="A28:C28"/>
    <mergeCell ref="A45:C45"/>
    <mergeCell ref="A47:C47"/>
    <mergeCell ref="A57:C57"/>
    <mergeCell ref="D49:F49"/>
    <mergeCell ref="D53:F53"/>
    <mergeCell ref="A73:C73"/>
    <mergeCell ref="A62:F62"/>
    <mergeCell ref="D50:F50"/>
    <mergeCell ref="D51:F51"/>
    <mergeCell ref="D52:F52"/>
    <mergeCell ref="A58:C58"/>
    <mergeCell ref="B66:B67"/>
    <mergeCell ref="C64:C68"/>
    <mergeCell ref="D21:F22"/>
    <mergeCell ref="D69:E69"/>
    <mergeCell ref="A1:B1"/>
    <mergeCell ref="C1:F1"/>
    <mergeCell ref="A15:C15"/>
    <mergeCell ref="A16:C16"/>
    <mergeCell ref="A18:C18"/>
    <mergeCell ref="E19:F19"/>
    <mergeCell ref="C8:C13"/>
    <mergeCell ref="D14:E14"/>
    <mergeCell ref="A14:C14"/>
    <mergeCell ref="A5:F5"/>
    <mergeCell ref="D7:F7"/>
    <mergeCell ref="D8:F8"/>
    <mergeCell ref="D9:F9"/>
    <mergeCell ref="C2:F2"/>
    <mergeCell ref="C3:F3"/>
    <mergeCell ref="C4:F4"/>
    <mergeCell ref="A2:B2"/>
    <mergeCell ref="A8:A13"/>
    <mergeCell ref="A19:C19"/>
    <mergeCell ref="A17:C17"/>
    <mergeCell ref="D12:F13"/>
    <mergeCell ref="D10:F11"/>
    <mergeCell ref="A106:C106"/>
    <mergeCell ref="C110:C112"/>
    <mergeCell ref="A83:C83"/>
    <mergeCell ref="A84:C84"/>
    <mergeCell ref="A92:C92"/>
    <mergeCell ref="A70:C70"/>
    <mergeCell ref="A71:C71"/>
    <mergeCell ref="A95:C95"/>
    <mergeCell ref="E97:F97"/>
    <mergeCell ref="D99:F99"/>
    <mergeCell ref="D100:F100"/>
    <mergeCell ref="A94:C94"/>
    <mergeCell ref="D88:F88"/>
    <mergeCell ref="D91:E91"/>
    <mergeCell ref="A93:C93"/>
    <mergeCell ref="D89:F89"/>
    <mergeCell ref="D102:F103"/>
    <mergeCell ref="E87:F87"/>
    <mergeCell ref="A105:C105"/>
    <mergeCell ref="A107:C107"/>
    <mergeCell ref="D83:E83"/>
    <mergeCell ref="D78:F79"/>
    <mergeCell ref="D124:F124"/>
    <mergeCell ref="A64:A68"/>
    <mergeCell ref="A75:A82"/>
    <mergeCell ref="A69:C69"/>
    <mergeCell ref="A128:C128"/>
    <mergeCell ref="D121:F121"/>
    <mergeCell ref="A130:C130"/>
    <mergeCell ref="A129:C129"/>
    <mergeCell ref="A136:C136"/>
    <mergeCell ref="A132:A135"/>
    <mergeCell ref="A125:C125"/>
    <mergeCell ref="A114:C114"/>
    <mergeCell ref="D109:F109"/>
    <mergeCell ref="D122:F122"/>
    <mergeCell ref="D123:F123"/>
    <mergeCell ref="D125:E125"/>
    <mergeCell ref="D136:E136"/>
    <mergeCell ref="D134:F135"/>
    <mergeCell ref="E130:F130"/>
    <mergeCell ref="A120:F120"/>
    <mergeCell ref="D113:E113"/>
    <mergeCell ref="A116:C116"/>
    <mergeCell ref="A117:C117"/>
    <mergeCell ref="C122:C124"/>
    <mergeCell ref="D147:E147"/>
    <mergeCell ref="D154:F154"/>
    <mergeCell ref="E153:F153"/>
    <mergeCell ref="D131:F131"/>
    <mergeCell ref="D180:F180"/>
    <mergeCell ref="D181:F182"/>
    <mergeCell ref="D132:F133"/>
    <mergeCell ref="E178:F178"/>
    <mergeCell ref="D143:F144"/>
    <mergeCell ref="D145:F146"/>
    <mergeCell ref="D141:F142"/>
    <mergeCell ref="D157:F157"/>
    <mergeCell ref="D158:F158"/>
    <mergeCell ref="D159:F159"/>
    <mergeCell ref="D168:F168"/>
    <mergeCell ref="E139:F139"/>
    <mergeCell ref="D140:F140"/>
    <mergeCell ref="E167:F167"/>
    <mergeCell ref="D173:E173"/>
    <mergeCell ref="D160:E160"/>
    <mergeCell ref="E236:F236"/>
    <mergeCell ref="A184:C184"/>
    <mergeCell ref="A234:C234"/>
    <mergeCell ref="A236:C236"/>
    <mergeCell ref="D222:F222"/>
    <mergeCell ref="A223:A228"/>
    <mergeCell ref="D223:F224"/>
    <mergeCell ref="D225:F228"/>
    <mergeCell ref="D193:E193"/>
    <mergeCell ref="A230:C230"/>
    <mergeCell ref="A219:C219"/>
    <mergeCell ref="A220:C220"/>
    <mergeCell ref="D187:F187"/>
    <mergeCell ref="A229:C229"/>
    <mergeCell ref="E234:F234"/>
    <mergeCell ref="A231:C231"/>
    <mergeCell ref="D202:F202"/>
    <mergeCell ref="E186:F186"/>
    <mergeCell ref="E199:F199"/>
    <mergeCell ref="D188:F190"/>
    <mergeCell ref="D191:F192"/>
    <mergeCell ref="A233:C233"/>
    <mergeCell ref="A185:C185"/>
    <mergeCell ref="B189:B190"/>
    <mergeCell ref="D63:F63"/>
    <mergeCell ref="E73:F73"/>
    <mergeCell ref="D44:E44"/>
    <mergeCell ref="D54:E54"/>
    <mergeCell ref="D39:F39"/>
    <mergeCell ref="E48:F48"/>
    <mergeCell ref="E60:F60"/>
    <mergeCell ref="D23:F23"/>
    <mergeCell ref="D24:F24"/>
    <mergeCell ref="D35:E35"/>
    <mergeCell ref="D64:F64"/>
    <mergeCell ref="D65:F65"/>
    <mergeCell ref="D66:F66"/>
    <mergeCell ref="E29:F29"/>
    <mergeCell ref="E38:F38"/>
    <mergeCell ref="D67:F67"/>
    <mergeCell ref="D68:F68"/>
    <mergeCell ref="D31:F31"/>
    <mergeCell ref="D32:F32"/>
    <mergeCell ref="D33:F33"/>
    <mergeCell ref="D34:F34"/>
    <mergeCell ref="D229:E229"/>
    <mergeCell ref="D217:E217"/>
    <mergeCell ref="C223:C228"/>
    <mergeCell ref="A186:C186"/>
    <mergeCell ref="E221:F221"/>
    <mergeCell ref="D207:E207"/>
    <mergeCell ref="A183:C183"/>
    <mergeCell ref="A164:C164"/>
    <mergeCell ref="A165:C165"/>
    <mergeCell ref="A166:C166"/>
    <mergeCell ref="A169:A172"/>
    <mergeCell ref="D183:E183"/>
    <mergeCell ref="D179:F179"/>
    <mergeCell ref="D169:F170"/>
    <mergeCell ref="D171:F172"/>
    <mergeCell ref="C169:C172"/>
    <mergeCell ref="A178:C178"/>
    <mergeCell ref="A175:C175"/>
    <mergeCell ref="A198:C198"/>
    <mergeCell ref="A201:A206"/>
    <mergeCell ref="A199:C199"/>
    <mergeCell ref="A211:C211"/>
    <mergeCell ref="C188:C192"/>
    <mergeCell ref="D212:F212"/>
    <mergeCell ref="A29:C29"/>
    <mergeCell ref="C40:C43"/>
    <mergeCell ref="C31:C34"/>
    <mergeCell ref="A36:C36"/>
    <mergeCell ref="A35:C35"/>
    <mergeCell ref="A44:C44"/>
    <mergeCell ref="A48:C48"/>
    <mergeCell ref="A31:A34"/>
    <mergeCell ref="A232:C232"/>
    <mergeCell ref="A122:A124"/>
    <mergeCell ref="A127:C127"/>
    <mergeCell ref="A110:A112"/>
    <mergeCell ref="A126:C126"/>
    <mergeCell ref="A188:A192"/>
    <mergeCell ref="C201:C206"/>
    <mergeCell ref="A207:C207"/>
    <mergeCell ref="A208:C208"/>
    <mergeCell ref="A209:C209"/>
    <mergeCell ref="A210:C210"/>
    <mergeCell ref="A99:A103"/>
    <mergeCell ref="A97:C97"/>
    <mergeCell ref="A104:C104"/>
    <mergeCell ref="A85:C85"/>
    <mergeCell ref="A87:C87"/>
    <mergeCell ref="A50:A53"/>
    <mergeCell ref="A40:A43"/>
    <mergeCell ref="A59:C59"/>
    <mergeCell ref="D101:F101"/>
    <mergeCell ref="D214:F214"/>
    <mergeCell ref="D213:F213"/>
    <mergeCell ref="C213:C216"/>
    <mergeCell ref="D216:F216"/>
    <mergeCell ref="A213:A216"/>
    <mergeCell ref="D203:F204"/>
    <mergeCell ref="D205:F206"/>
    <mergeCell ref="D215:F215"/>
    <mergeCell ref="A115:C115"/>
    <mergeCell ref="A118:C118"/>
    <mergeCell ref="A162:C162"/>
    <mergeCell ref="A161:C161"/>
    <mergeCell ref="C180:C182"/>
    <mergeCell ref="A180:A182"/>
    <mergeCell ref="A176:C176"/>
    <mergeCell ref="A177:C177"/>
    <mergeCell ref="C141:C146"/>
    <mergeCell ref="A160:C160"/>
    <mergeCell ref="A153:C153"/>
    <mergeCell ref="A155:A159"/>
    <mergeCell ref="A148:C148"/>
    <mergeCell ref="C132:C135"/>
    <mergeCell ref="A221:C221"/>
    <mergeCell ref="A217:C217"/>
    <mergeCell ref="A218:C218"/>
    <mergeCell ref="A149:C149"/>
    <mergeCell ref="A150:C150"/>
    <mergeCell ref="A151:C151"/>
    <mergeCell ref="A193:C193"/>
    <mergeCell ref="A194:C194"/>
    <mergeCell ref="A195:C195"/>
    <mergeCell ref="A196:C196"/>
    <mergeCell ref="A173:C173"/>
    <mergeCell ref="A138:C138"/>
    <mergeCell ref="A137:C137"/>
    <mergeCell ref="A139:C139"/>
    <mergeCell ref="A141:A146"/>
    <mergeCell ref="A152:C152"/>
    <mergeCell ref="B158:B159"/>
    <mergeCell ref="B155:B156"/>
    <mergeCell ref="A197:C197"/>
    <mergeCell ref="A25:C25"/>
    <mergeCell ref="D40:F41"/>
    <mergeCell ref="D42:F43"/>
    <mergeCell ref="E118:F118"/>
    <mergeCell ref="A119:XFD119"/>
    <mergeCell ref="A174:C174"/>
    <mergeCell ref="G36:I36"/>
    <mergeCell ref="D90:F90"/>
    <mergeCell ref="A89:A90"/>
    <mergeCell ref="A167:C167"/>
    <mergeCell ref="A108:C108"/>
    <mergeCell ref="A163:C163"/>
    <mergeCell ref="A72:C72"/>
    <mergeCell ref="D80:F81"/>
    <mergeCell ref="D155:F155"/>
    <mergeCell ref="D156:F156"/>
    <mergeCell ref="A26:C26"/>
    <mergeCell ref="A27:C27"/>
    <mergeCell ref="D98:F98"/>
    <mergeCell ref="D104:E104"/>
    <mergeCell ref="A91:C91"/>
    <mergeCell ref="C99:C103"/>
    <mergeCell ref="C155:C159"/>
    <mergeCell ref="A147:C147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51" fitToHeight="0" orientation="landscape" r:id="rId1"/>
  <rowBreaks count="5" manualBreakCount="5">
    <brk id="60" max="5" man="1"/>
    <brk id="97" max="5" man="1"/>
    <brk id="153" max="5" man="1"/>
    <brk id="186" max="5" man="1"/>
    <brk id="221" max="5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'Lista '!$B$8:$B$12</xm:f>
          </x14:formula1>
          <xm:sqref>D230:D233 D26:D28 D70:D72 D84:D86 D92:D96 D126:D129 D148:D152 D194:D198 D208:D210 D36:D37 D55:D59 D15:D18 D45:D47 D114:D117 D105:D107 D137:D138 D161:D166 D174:D177 D184:D185 D218:D220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8"/>
  <sheetViews>
    <sheetView zoomScale="60" zoomScaleNormal="60" zoomScaleSheetLayoutView="37" workbookViewId="0">
      <selection activeCell="O6" sqref="O6"/>
    </sheetView>
  </sheetViews>
  <sheetFormatPr defaultColWidth="8.7109375" defaultRowHeight="14.25"/>
  <cols>
    <col min="1" max="1" width="32.5703125" style="6" customWidth="1"/>
    <col min="2" max="2" width="77.85546875" style="6" customWidth="1"/>
    <col min="3" max="3" width="59.5703125" style="6" customWidth="1"/>
    <col min="4" max="4" width="58.42578125" style="6" customWidth="1"/>
    <col min="5" max="5" width="40.5703125" style="6" customWidth="1"/>
    <col min="6" max="6" width="35.7109375" style="6" customWidth="1"/>
    <col min="7" max="7" width="33.85546875" style="6" customWidth="1"/>
    <col min="8" max="8" width="31.5703125" style="6" customWidth="1"/>
    <col min="9" max="9" width="35" style="6" customWidth="1"/>
    <col min="10" max="15" width="8.7109375" style="6"/>
    <col min="16" max="16" width="23.7109375" style="6" bestFit="1" customWidth="1"/>
    <col min="17" max="17" width="8.7109375" style="6"/>
    <col min="18" max="18" width="17" style="6" customWidth="1"/>
    <col min="19" max="19" width="33.28515625" style="6" customWidth="1"/>
    <col min="20" max="41" width="8.7109375" style="6"/>
    <col min="42" max="42" width="35.140625" style="6" customWidth="1"/>
    <col min="43" max="43" width="8.7109375" style="6" customWidth="1"/>
    <col min="44" max="16384" width="8.7109375" style="6"/>
  </cols>
  <sheetData>
    <row r="1" spans="1:21" ht="121.5" customHeight="1">
      <c r="A1" s="201"/>
      <c r="B1" s="202"/>
      <c r="C1" s="204" t="s">
        <v>187</v>
      </c>
      <c r="D1" s="204"/>
      <c r="E1" s="204"/>
      <c r="F1" s="204"/>
      <c r="G1" s="204"/>
      <c r="H1" s="204"/>
      <c r="I1" s="204"/>
    </row>
    <row r="2" spans="1:21" s="7" customFormat="1" ht="39.950000000000003" customHeight="1">
      <c r="A2" s="185" t="s">
        <v>319</v>
      </c>
      <c r="B2" s="185"/>
      <c r="C2" s="205"/>
      <c r="D2" s="206"/>
      <c r="E2" s="206"/>
      <c r="F2" s="206"/>
      <c r="G2" s="206"/>
      <c r="H2" s="206"/>
      <c r="I2" s="20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1:21" s="7" customFormat="1" ht="39.950000000000003" customHeight="1">
      <c r="A3" s="185" t="s">
        <v>158</v>
      </c>
      <c r="B3" s="185"/>
      <c r="C3" s="211"/>
      <c r="D3" s="211"/>
      <c r="E3" s="211"/>
      <c r="F3" s="211"/>
      <c r="G3" s="211"/>
      <c r="H3" s="211"/>
      <c r="I3" s="211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1" s="7" customFormat="1" ht="39.950000000000003" customHeight="1" thickBot="1">
      <c r="A4" s="203" t="s">
        <v>159</v>
      </c>
      <c r="B4" s="203"/>
      <c r="C4" s="208"/>
      <c r="D4" s="209"/>
      <c r="E4" s="209"/>
      <c r="F4" s="209"/>
      <c r="G4" s="209"/>
      <c r="H4" s="209"/>
      <c r="I4" s="210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pans="1:21" ht="65.25" customHeight="1" thickTop="1" thickBot="1">
      <c r="A5" s="75" t="s">
        <v>136</v>
      </c>
      <c r="B5" s="75" t="s">
        <v>301</v>
      </c>
      <c r="C5" s="76" t="s">
        <v>177</v>
      </c>
      <c r="D5" s="75" t="s">
        <v>175</v>
      </c>
      <c r="E5" s="75" t="s">
        <v>133</v>
      </c>
      <c r="F5" s="75" t="s">
        <v>174</v>
      </c>
      <c r="G5" s="75" t="s">
        <v>173</v>
      </c>
      <c r="H5" s="75" t="s">
        <v>176</v>
      </c>
      <c r="I5" s="75" t="s">
        <v>286</v>
      </c>
    </row>
    <row r="6" spans="1:21" ht="54.95" customHeight="1" thickTop="1">
      <c r="A6" s="38"/>
      <c r="B6" s="41"/>
      <c r="C6" s="38"/>
      <c r="D6" s="38"/>
      <c r="E6" s="38"/>
      <c r="F6" s="38"/>
      <c r="G6" s="38"/>
      <c r="H6" s="38"/>
      <c r="I6" s="69" t="s">
        <v>284</v>
      </c>
    </row>
    <row r="7" spans="1:21" ht="54.95" customHeight="1">
      <c r="A7" s="39"/>
      <c r="B7" s="42"/>
      <c r="C7" s="38"/>
      <c r="D7" s="38"/>
      <c r="E7" s="38"/>
      <c r="F7" s="38"/>
      <c r="G7" s="38"/>
      <c r="H7" s="38"/>
      <c r="I7" s="83" t="s">
        <v>282</v>
      </c>
    </row>
    <row r="8" spans="1:21" ht="54.95" customHeight="1">
      <c r="A8" s="39"/>
      <c r="B8" s="42"/>
      <c r="C8" s="38"/>
      <c r="D8" s="38"/>
      <c r="E8" s="38"/>
      <c r="F8" s="38"/>
      <c r="G8" s="38"/>
      <c r="H8" s="38"/>
      <c r="I8" s="69" t="s">
        <v>285</v>
      </c>
    </row>
    <row r="9" spans="1:21" ht="54.95" customHeight="1">
      <c r="A9" s="39"/>
      <c r="B9" s="42"/>
      <c r="C9" s="38"/>
      <c r="D9" s="38"/>
      <c r="E9" s="38"/>
      <c r="F9" s="38"/>
      <c r="G9" s="38"/>
      <c r="H9" s="38"/>
      <c r="I9" s="69" t="s">
        <v>283</v>
      </c>
    </row>
    <row r="10" spans="1:21" ht="54.95" customHeight="1">
      <c r="A10" s="39"/>
      <c r="B10" s="42"/>
      <c r="C10" s="38"/>
      <c r="D10" s="38"/>
      <c r="E10" s="38"/>
      <c r="F10" s="38"/>
      <c r="G10" s="38"/>
      <c r="H10" s="38"/>
      <c r="I10" s="69" t="s">
        <v>284</v>
      </c>
    </row>
    <row r="11" spans="1:21" ht="54.95" customHeight="1">
      <c r="A11" s="39"/>
      <c r="B11" s="42"/>
      <c r="C11" s="38"/>
      <c r="D11" s="38"/>
      <c r="E11" s="38"/>
      <c r="F11" s="38"/>
      <c r="G11" s="38"/>
      <c r="H11" s="38"/>
      <c r="I11" s="69" t="s">
        <v>284</v>
      </c>
    </row>
    <row r="12" spans="1:21" ht="54.95" customHeight="1">
      <c r="A12" s="39"/>
      <c r="B12" s="42"/>
      <c r="C12" s="38"/>
      <c r="D12" s="38"/>
      <c r="E12" s="38"/>
      <c r="F12" s="38"/>
      <c r="G12" s="38"/>
      <c r="H12" s="38"/>
      <c r="I12" s="69" t="s">
        <v>284</v>
      </c>
    </row>
    <row r="13" spans="1:21" ht="54.95" customHeight="1">
      <c r="A13" s="39"/>
      <c r="B13" s="42"/>
      <c r="C13" s="38"/>
      <c r="D13" s="38"/>
      <c r="E13" s="38"/>
      <c r="F13" s="38"/>
      <c r="G13" s="38"/>
      <c r="H13" s="38"/>
      <c r="I13" s="69" t="s">
        <v>284</v>
      </c>
    </row>
    <row r="14" spans="1:21" ht="54.95" customHeight="1">
      <c r="A14" s="39"/>
      <c r="B14" s="42"/>
      <c r="C14" s="38"/>
      <c r="D14" s="38"/>
      <c r="E14" s="38"/>
      <c r="F14" s="38"/>
      <c r="G14" s="38"/>
      <c r="H14" s="38"/>
      <c r="I14" s="69" t="s">
        <v>284</v>
      </c>
    </row>
    <row r="15" spans="1:21" ht="54.95" customHeight="1">
      <c r="A15" s="39"/>
      <c r="B15" s="42"/>
      <c r="C15" s="38"/>
      <c r="D15" s="38"/>
      <c r="E15" s="38"/>
      <c r="F15" s="38"/>
      <c r="G15" s="38"/>
      <c r="H15" s="38"/>
      <c r="I15" s="69" t="s">
        <v>284</v>
      </c>
    </row>
    <row r="16" spans="1:21" ht="54.95" customHeight="1">
      <c r="A16" s="40"/>
      <c r="B16" s="43"/>
      <c r="C16" s="38"/>
      <c r="D16" s="38"/>
      <c r="E16" s="38"/>
      <c r="F16" s="38"/>
      <c r="G16" s="38"/>
      <c r="H16" s="38"/>
      <c r="I16" s="69" t="s">
        <v>284</v>
      </c>
    </row>
    <row r="17" spans="1:9" ht="54.95" customHeight="1">
      <c r="A17" s="40"/>
      <c r="B17" s="43"/>
      <c r="C17" s="38"/>
      <c r="D17" s="38"/>
      <c r="E17" s="38"/>
      <c r="F17" s="38"/>
      <c r="G17" s="38"/>
      <c r="H17" s="38"/>
      <c r="I17" s="69" t="s">
        <v>284</v>
      </c>
    </row>
    <row r="18" spans="1:9" ht="54.95" customHeight="1">
      <c r="A18" s="40"/>
      <c r="B18" s="43"/>
      <c r="C18" s="38"/>
      <c r="D18" s="38"/>
      <c r="E18" s="38"/>
      <c r="F18" s="38"/>
      <c r="G18" s="38"/>
      <c r="H18" s="38"/>
      <c r="I18" s="69" t="s">
        <v>284</v>
      </c>
    </row>
    <row r="19" spans="1:9" ht="54.95" customHeight="1">
      <c r="A19" s="40"/>
      <c r="B19" s="43"/>
      <c r="C19" s="38"/>
      <c r="D19" s="38"/>
      <c r="E19" s="38"/>
      <c r="F19" s="38"/>
      <c r="G19" s="38"/>
      <c r="H19" s="38"/>
      <c r="I19" s="69" t="s">
        <v>284</v>
      </c>
    </row>
    <row r="20" spans="1:9" ht="54.95" customHeight="1">
      <c r="A20" s="40"/>
      <c r="B20" s="43"/>
      <c r="C20" s="38"/>
      <c r="D20" s="38"/>
      <c r="E20" s="38"/>
      <c r="F20" s="38"/>
      <c r="G20" s="38"/>
      <c r="H20" s="38"/>
      <c r="I20" s="69" t="s">
        <v>284</v>
      </c>
    </row>
    <row r="21" spans="1:9" ht="54.95" customHeight="1">
      <c r="A21" s="40"/>
      <c r="B21" s="43"/>
      <c r="C21" s="38"/>
      <c r="D21" s="38"/>
      <c r="E21" s="38"/>
      <c r="F21" s="38"/>
      <c r="G21" s="38"/>
      <c r="H21" s="38"/>
      <c r="I21" s="69" t="s">
        <v>284</v>
      </c>
    </row>
    <row r="22" spans="1:9" ht="54.95" customHeight="1">
      <c r="A22" s="40"/>
      <c r="B22" s="43"/>
      <c r="C22" s="38"/>
      <c r="D22" s="38"/>
      <c r="E22" s="38"/>
      <c r="F22" s="38"/>
      <c r="G22" s="38"/>
      <c r="H22" s="38"/>
      <c r="I22" s="69" t="s">
        <v>284</v>
      </c>
    </row>
    <row r="23" spans="1:9" ht="54.95" customHeight="1">
      <c r="A23" s="40"/>
      <c r="B23" s="43"/>
      <c r="C23" s="38"/>
      <c r="D23" s="38"/>
      <c r="E23" s="38"/>
      <c r="F23" s="38"/>
      <c r="G23" s="38"/>
      <c r="H23" s="38"/>
      <c r="I23" s="69" t="s">
        <v>284</v>
      </c>
    </row>
    <row r="24" spans="1:9" ht="54.95" customHeight="1">
      <c r="A24" s="40"/>
      <c r="B24" s="43"/>
      <c r="C24" s="38"/>
      <c r="D24" s="38"/>
      <c r="E24" s="38"/>
      <c r="F24" s="38"/>
      <c r="G24" s="38"/>
      <c r="H24" s="38"/>
      <c r="I24" s="69" t="s">
        <v>284</v>
      </c>
    </row>
    <row r="25" spans="1:9" ht="54.95" customHeight="1">
      <c r="A25" s="40"/>
      <c r="B25" s="43"/>
      <c r="C25" s="38"/>
      <c r="D25" s="38"/>
      <c r="E25" s="38"/>
      <c r="F25" s="38"/>
      <c r="G25" s="38"/>
      <c r="H25" s="38"/>
      <c r="I25" s="69" t="s">
        <v>284</v>
      </c>
    </row>
    <row r="26" spans="1:9" ht="54.95" customHeight="1">
      <c r="A26" s="40"/>
      <c r="B26" s="43"/>
      <c r="C26" s="38"/>
      <c r="D26" s="38"/>
      <c r="E26" s="38"/>
      <c r="F26" s="38"/>
      <c r="G26" s="38"/>
      <c r="H26" s="38"/>
      <c r="I26" s="69" t="s">
        <v>284</v>
      </c>
    </row>
    <row r="27" spans="1:9" ht="54.95" customHeight="1">
      <c r="A27" s="40"/>
      <c r="B27" s="43"/>
      <c r="C27" s="38"/>
      <c r="D27" s="38"/>
      <c r="E27" s="38"/>
      <c r="F27" s="38"/>
      <c r="G27" s="38"/>
      <c r="H27" s="38"/>
      <c r="I27" s="69" t="s">
        <v>284</v>
      </c>
    </row>
    <row r="28" spans="1:9" ht="54.95" customHeight="1">
      <c r="A28" s="40"/>
      <c r="B28" s="43"/>
      <c r="C28" s="38"/>
      <c r="D28" s="38"/>
      <c r="E28" s="38"/>
      <c r="F28" s="38"/>
      <c r="G28" s="38"/>
      <c r="H28" s="38"/>
      <c r="I28" s="69" t="s">
        <v>284</v>
      </c>
    </row>
    <row r="29" spans="1:9" ht="54.95" customHeight="1">
      <c r="A29" s="40"/>
      <c r="B29" s="43"/>
      <c r="C29" s="38"/>
      <c r="D29" s="38"/>
      <c r="E29" s="38"/>
      <c r="F29" s="38"/>
      <c r="G29" s="38"/>
      <c r="H29" s="38"/>
      <c r="I29" s="69" t="s">
        <v>284</v>
      </c>
    </row>
    <row r="30" spans="1:9" ht="54.95" customHeight="1">
      <c r="A30" s="40"/>
      <c r="B30" s="43"/>
      <c r="C30" s="38"/>
      <c r="D30" s="38"/>
      <c r="E30" s="38"/>
      <c r="F30" s="38"/>
      <c r="G30" s="38"/>
      <c r="H30" s="38"/>
      <c r="I30" s="69" t="s">
        <v>284</v>
      </c>
    </row>
    <row r="33" spans="1:2" ht="15" thickBot="1"/>
    <row r="34" spans="1:2" ht="18">
      <c r="A34" s="212" t="s">
        <v>302</v>
      </c>
      <c r="B34" s="213"/>
    </row>
    <row r="35" spans="1:2" ht="18">
      <c r="A35" s="82"/>
      <c r="B35" s="77" t="s">
        <v>282</v>
      </c>
    </row>
    <row r="36" spans="1:2" ht="18">
      <c r="A36" s="78"/>
      <c r="B36" s="77" t="s">
        <v>283</v>
      </c>
    </row>
    <row r="37" spans="1:2" ht="18">
      <c r="A37" s="79"/>
      <c r="B37" s="77" t="s">
        <v>284</v>
      </c>
    </row>
    <row r="38" spans="1:2" ht="18.75" thickBot="1">
      <c r="A38" s="80"/>
      <c r="B38" s="81" t="s">
        <v>285</v>
      </c>
    </row>
  </sheetData>
  <mergeCells count="9">
    <mergeCell ref="A34:B34"/>
    <mergeCell ref="A1:B1"/>
    <mergeCell ref="A2:B2"/>
    <mergeCell ref="A3:B3"/>
    <mergeCell ref="A4:B4"/>
    <mergeCell ref="C1:I1"/>
    <mergeCell ref="C2:I2"/>
    <mergeCell ref="C4:I4"/>
    <mergeCell ref="C3:I3"/>
  </mergeCells>
  <conditionalFormatting sqref="B35:B38">
    <cfRule type="expression" dxfId="7" priority="10">
      <formula>$B$35</formula>
    </cfRule>
  </conditionalFormatting>
  <conditionalFormatting sqref="B36">
    <cfRule type="colorScale" priority="9">
      <colorScale>
        <cfvo type="min"/>
        <cfvo type="max"/>
        <color rgb="FFFF7128"/>
        <color rgb="FFFFEF9C"/>
      </colorScale>
    </cfRule>
  </conditionalFormatting>
  <dataValidations count="1">
    <dataValidation type="list" allowBlank="1" showInputMessage="1" showErrorMessage="1" sqref="I6:I30" xr:uid="{00000000-0002-0000-0200-000000000000}">
      <formula1>$B$35:$B$38</formula1>
    </dataValidation>
  </dataValidations>
  <pageMargins left="0.511811024" right="0.511811024" top="0.78740157499999996" bottom="0.78740157499999996" header="0.31496062000000002" footer="0.31496062000000002"/>
  <pageSetup paperSize="9" scale="2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7" operator="containsText" id="{21D6308A-CC72-4165-932B-BBDCF0C90EC1}">
            <xm:f>NOT(ISERROR(SEARCH($B$37,I6)))</xm:f>
            <xm:f>$B$37</xm:f>
            <x14:dxf>
              <fill>
                <patternFill>
                  <bgColor rgb="FF92D050"/>
                </patternFill>
              </fill>
            </x14:dxf>
          </x14:cfRule>
          <x14:cfRule type="containsText" priority="38" operator="containsText" id="{2C8DAAAF-2841-44C1-9D02-AF0FD0F842E8}">
            <xm:f>NOT(ISERROR(SEARCH($B$35,I6)))</xm:f>
            <xm:f>$B$35</xm:f>
            <x14:dxf>
              <fill>
                <patternFill>
                  <bgColor rgb="FF85DFFF"/>
                </patternFill>
              </fill>
            </x14:dxf>
          </x14:cfRule>
          <x14:cfRule type="containsText" priority="39" operator="containsText" id="{BC2449BE-9B14-44DB-9F03-E98C32A584D6}">
            <xm:f>NOT(ISERROR(SEARCH($B$38,I6)))</xm:f>
            <xm:f>$B$38</xm:f>
            <x14:dxf>
              <fill>
                <patternFill>
                  <bgColor rgb="FFFF0000"/>
                </patternFill>
              </fill>
            </x14:dxf>
          </x14:cfRule>
          <x14:cfRule type="containsText" priority="40" operator="containsText" id="{05DDC8B9-B132-46C6-85AE-841BB85AD189}">
            <xm:f>NOT(ISERROR(SEARCH($B$37,I6)))</xm:f>
            <xm:f>$B$37</xm:f>
            <x14:dxf>
              <fill>
                <patternFill>
                  <bgColor rgb="FF00B0F0"/>
                </patternFill>
              </fill>
            </x14:dxf>
          </x14:cfRule>
          <x14:cfRule type="containsText" priority="41" operator="containsText" id="{89129DD2-44E8-43FF-9AFD-73AD84D35FD6}">
            <xm:f>NOT(ISERROR(SEARCH($B$36,I6)))</xm:f>
            <xm:f>$B$36</xm:f>
            <x14:dxf>
              <fill>
                <patternFill>
                  <bgColor rgb="FFFFFF00"/>
                </patternFill>
              </fill>
            </x14:dxf>
          </x14:cfRule>
          <x14:cfRule type="containsText" priority="42" operator="containsText" id="{3EB01D99-882F-4662-98DE-E7DD9986E709}">
            <xm:f>NOT(ISERROR(SEARCH($B$35,I6)))</xm:f>
            <xm:f>$B$35</xm:f>
            <x14:dxf>
              <fill>
                <patternFill>
                  <bgColor rgb="FF00B050"/>
                </patternFill>
              </fill>
            </x14:dxf>
          </x14:cfRule>
          <xm:sqref>I6:I30</xm:sqref>
        </x14:conditionalFormatting>
        <x14:conditionalFormatting xmlns:xm="http://schemas.microsoft.com/office/excel/2006/main">
          <x14:cfRule type="containsText" priority="43" operator="containsText" id="{8C593AE1-C176-48D2-9EAE-50C332EDA886}">
            <xm:f>NOT(ISERROR(SEARCH($B$37,N6)))</xm:f>
            <xm:f>$B$37</xm:f>
            <x14:dxf>
              <fill>
                <patternFill>
                  <bgColor rgb="FF00B0F0"/>
                </patternFill>
              </fill>
            </x14:dxf>
          </x14:cfRule>
          <xm:sqref>N6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7:G27"/>
  <sheetViews>
    <sheetView topLeftCell="A19" workbookViewId="0">
      <selection activeCell="F30" sqref="F30"/>
    </sheetView>
  </sheetViews>
  <sheetFormatPr defaultRowHeight="15"/>
  <cols>
    <col min="2" max="2" width="37.140625" customWidth="1"/>
    <col min="3" max="3" width="25" customWidth="1"/>
    <col min="6" max="6" width="18.7109375" customWidth="1"/>
    <col min="7" max="7" width="32.140625" customWidth="1"/>
    <col min="11" max="11" width="27.5703125" customWidth="1"/>
  </cols>
  <sheetData>
    <row r="7" spans="1:7" ht="40.5">
      <c r="A7" s="4"/>
      <c r="B7" s="3" t="s">
        <v>122</v>
      </c>
      <c r="C7" s="5"/>
    </row>
    <row r="8" spans="1:7" ht="26.45" customHeight="1">
      <c r="A8" s="4"/>
      <c r="B8" s="3">
        <v>1</v>
      </c>
      <c r="C8" s="5" t="s">
        <v>105</v>
      </c>
    </row>
    <row r="9" spans="1:7" ht="25.5">
      <c r="A9" s="4"/>
      <c r="B9" s="3">
        <v>2</v>
      </c>
      <c r="C9" s="5" t="s">
        <v>106</v>
      </c>
      <c r="F9" s="1"/>
      <c r="G9" s="1"/>
    </row>
    <row r="10" spans="1:7" ht="29.45" customHeight="1">
      <c r="A10" s="4"/>
      <c r="B10" s="3">
        <v>3</v>
      </c>
      <c r="C10" s="5" t="s">
        <v>107</v>
      </c>
      <c r="F10" s="1"/>
      <c r="G10" s="1"/>
    </row>
    <row r="11" spans="1:7" ht="25.5">
      <c r="A11" s="4"/>
      <c r="B11" s="3">
        <v>4</v>
      </c>
      <c r="C11" s="5" t="s">
        <v>121</v>
      </c>
      <c r="F11" s="1"/>
      <c r="G11" s="1"/>
    </row>
    <row r="12" spans="1:7" ht="25.5">
      <c r="A12" s="4"/>
      <c r="B12" s="3">
        <v>5</v>
      </c>
      <c r="C12" s="5" t="s">
        <v>108</v>
      </c>
      <c r="F12" s="1"/>
      <c r="G12" s="1"/>
    </row>
    <row r="15" spans="1:7" ht="25.5">
      <c r="B15" s="2"/>
      <c r="C15" s="2"/>
    </row>
    <row r="16" spans="1:7" ht="25.5">
      <c r="B16" s="2"/>
      <c r="C16" s="2"/>
    </row>
    <row r="17" spans="2:3" ht="25.5">
      <c r="B17" s="2"/>
      <c r="C17" s="2"/>
    </row>
    <row r="18" spans="2:3" ht="25.5">
      <c r="B18" s="2"/>
      <c r="C18" s="2"/>
    </row>
    <row r="19" spans="2:3" ht="25.5">
      <c r="B19" s="2"/>
      <c r="C19" s="2"/>
    </row>
    <row r="23" spans="2:3" ht="33">
      <c r="B23" s="8" t="s">
        <v>148</v>
      </c>
      <c r="C23" s="8" t="s">
        <v>124</v>
      </c>
    </row>
    <row r="24" spans="2:3" ht="16.5">
      <c r="B24" s="8" t="s">
        <v>125</v>
      </c>
      <c r="C24" s="8" t="s">
        <v>126</v>
      </c>
    </row>
    <row r="25" spans="2:3" ht="16.5">
      <c r="B25" s="8" t="s">
        <v>151</v>
      </c>
      <c r="C25" s="8" t="s">
        <v>127</v>
      </c>
    </row>
    <row r="26" spans="2:3" ht="16.5">
      <c r="B26" s="8" t="s">
        <v>152</v>
      </c>
      <c r="C26" s="8" t="s">
        <v>128</v>
      </c>
    </row>
    <row r="27" spans="2:3" ht="16.5">
      <c r="B27" s="8" t="s">
        <v>153</v>
      </c>
      <c r="C27" s="8" t="s">
        <v>129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INSTRUÇÕES PREENCHIMENTO</vt:lpstr>
      <vt:lpstr>RISCOS E AVALIAÇÃO </vt:lpstr>
      <vt:lpstr>PLANO DE TRATAMENTO</vt:lpstr>
      <vt:lpstr>Lista </vt:lpstr>
      <vt:lpstr>'PLANO DE TRATAMENTO'!Area_de_impressao</vt:lpstr>
      <vt:lpstr>'RISCOS E AVALIAÇÃO 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Novais de Queiroz</dc:creator>
  <cp:lastModifiedBy>Vitor Ribeiro Pinheiro Goncalves</cp:lastModifiedBy>
  <cp:lastPrinted>2025-02-06T14:57:49Z</cp:lastPrinted>
  <dcterms:created xsi:type="dcterms:W3CDTF">2023-04-27T19:20:34Z</dcterms:created>
  <dcterms:modified xsi:type="dcterms:W3CDTF">2025-02-24T13:57:18Z</dcterms:modified>
</cp:coreProperties>
</file>